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на 19.01.2017" sheetId="1" r:id="rId1"/>
    <sheet name="на 30.05.201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<sst xmlns="http://schemas.openxmlformats.org/spreadsheetml/2006/main" count="805" uniqueCount="165">
  <si>
    <t>УТВЕРЖДАЮ</t>
  </si>
  <si>
    <t>(наименование должности лица, утверждающего документ)</t>
  </si>
  <si>
    <t>1.1. Цели деятельности муниципального учреждения.</t>
  </si>
  <si>
    <t>1.2. Виды деятельности муниципального учреждения.</t>
  </si>
  <si>
    <t>Наименование показателя</t>
  </si>
  <si>
    <t>из них:</t>
  </si>
  <si>
    <t>в том числе:</t>
  </si>
  <si>
    <t>1.2.2. Остаточная стоимость особо ценного движимого имущества</t>
  </si>
  <si>
    <t>II. Финансовые активы, всего</t>
  </si>
  <si>
    <t>X</t>
  </si>
  <si>
    <t>Руководитель муниципального учреждения</t>
  </si>
  <si>
    <t xml:space="preserve">        (подпись)                                                                                            (расшифровка подписи)</t>
  </si>
  <si>
    <t>Главный бухгалтер централ.бух.управления образования</t>
  </si>
  <si>
    <t xml:space="preserve">    (подпись)                                                                                               (расшифровка подписи)</t>
  </si>
  <si>
    <t>Главный экономист централ.бух. управления образования</t>
  </si>
  <si>
    <t xml:space="preserve">                                     __________Л.П. Изофатенко__________</t>
  </si>
  <si>
    <t xml:space="preserve">           (подпись)                                                                                    (расшифровка подписи)</t>
  </si>
  <si>
    <t>Исполнитель _________________                   ________ Л.П. Изофатенко_______</t>
  </si>
  <si>
    <t xml:space="preserve">                                     ___________Н.Г. Левкова__________</t>
  </si>
  <si>
    <t>(подпись)</t>
  </si>
  <si>
    <t>(расшифровка подписи)</t>
  </si>
  <si>
    <t xml:space="preserve">План финансово-хозяйственной деятельности </t>
  </si>
  <si>
    <t>...</t>
  </si>
  <si>
    <t>I. Сведения о деятельности учреждения (подразделения)</t>
  </si>
  <si>
    <t>II. Показатели финансового состояния учреждения (подразделения)</t>
  </si>
  <si>
    <t>Таблица 1</t>
  </si>
  <si>
    <t>Сумма</t>
  </si>
  <si>
    <t>I. Нефинансовые активы, всего:</t>
  </si>
  <si>
    <t>1.1. Общая балансовая стоимость недвижимого имущества, всего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</si>
  <si>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</si>
  <si>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</si>
  <si>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</si>
  <si>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</si>
  <si>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</si>
  <si>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</si>
  <si>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субсидий</t>
  </si>
  <si>
    <t>2.3.3.1. по выданным авансам на услуги связи</t>
  </si>
  <si>
    <t>III. Обязательства, всего</t>
  </si>
  <si>
    <t>2.1.  денежные средства учреждения, всего</t>
  </si>
  <si>
    <t>2.1.1.денежные средства учреждения на лицевых счетах в органе казначейства</t>
  </si>
  <si>
    <t>2.1.2.денежные средства учреждения в иностранной валюте на счетах в кредитной организации</t>
  </si>
  <si>
    <t>2.1.3.денежные средства в кассе</t>
  </si>
  <si>
    <t>2.1.4.денежные средства учреждения, размещенные на депозиты в кредитной организации</t>
  </si>
  <si>
    <t>2.2.иные финансовые инструменты</t>
  </si>
  <si>
    <t>2.3.дебиторская задолженность, всего</t>
  </si>
  <si>
    <t>2.3.1. дебиторская задолженность по доходам, полученным за счет средств</t>
  </si>
  <si>
    <t>2.3.2.дебиторская задолженность по выданным авансам, полученным за счет средств субсидий, всего:</t>
  </si>
  <si>
    <t>2.3.3.дебиторская задолженность по выданным авансам за счет приносящей доход деятельности, всего:</t>
  </si>
  <si>
    <t>3.1. долговые обязательства</t>
  </si>
  <si>
    <t>3.2.кредиторская задолженность, всего:</t>
  </si>
  <si>
    <t>3.2.1.Просроченная кредиторская задолженность</t>
  </si>
  <si>
    <t>3.2.2.Кредиторская задолженность по расчетам с поставщиками и подрядчиками за счет средств субсидий, всего:</t>
  </si>
  <si>
    <t>3.2.3.Кредиторская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</si>
  <si>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</si>
  <si>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</si>
  <si>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</si>
  <si>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</si>
  <si>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</si>
  <si>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</si>
  <si>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</si>
  <si>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</si>
  <si>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</si>
  <si>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</si>
  <si>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</si>
  <si>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</si>
  <si>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</si>
  <si>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</si>
  <si>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</si>
  <si>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</si>
  <si>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</si>
  <si>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</si>
  <si>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</si>
  <si>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</si>
  <si>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</si>
  <si>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</si>
  <si>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</si>
  <si>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</si>
  <si>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</si>
  <si>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имущество и земельный налог</t>
  </si>
  <si>
    <t>транспортный налог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</si>
  <si>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</si>
  <si>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</si>
  <si>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</si>
  <si>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</si>
  <si>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</si>
  <si>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</si>
  <si>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</si>
  <si>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</si>
  <si>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</si>
  <si>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</si>
  <si>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</si>
  <si>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</si>
  <si>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</si>
  <si>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</si>
  <si>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</si>
  <si>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</si>
  <si>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</si>
  <si>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</si>
  <si>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</si>
  <si>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</si>
  <si>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</si>
  <si>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 17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</si>
  <si>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</si>
  <si>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</si>
  <si>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</si>
  <si>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V. Сведения о средствах, поступающих во временное распоряжение учреждения (подразделения)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</si>
  <si>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</si>
  <si>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</si>
  <si>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</si>
  <si>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</si>
  <si>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VI. Справочная информация</t>
  </si>
  <si>
    <t>Таблица 4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</si>
  <si>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</si>
  <si>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</si>
  <si>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</si>
  <si>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управления образования </t>
  </si>
  <si>
    <t>И.И. Васильева</t>
  </si>
  <si>
    <t>" 23"</t>
  </si>
  <si>
    <t>января</t>
  </si>
  <si>
    <t>2017  года</t>
  </si>
  <si>
    <r>
      <t>на 2017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год</t>
    </r>
  </si>
  <si>
    <r>
      <t>на 2018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год</t>
    </r>
  </si>
  <si>
    <t>III.1  Показатели по поступлениям и выплатам Учреждения (подразделения)</t>
  </si>
  <si>
    <t>на 2018 г. 1-ый год планового периода</t>
  </si>
  <si>
    <t>на 2019 г. 2-ой год планового периода</t>
  </si>
  <si>
    <t>2.3.2.1 По выданным авансам на услуги связи</t>
  </si>
  <si>
    <t>III.2  Показатели по поступлениям и выплатам Учреждения (подразделения)</t>
  </si>
  <si>
    <t>III.3 Показатели по поступлениям и выплатам Учреждения (подразделения)</t>
  </si>
  <si>
    <r>
      <t>на 2019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год</t>
    </r>
  </si>
  <si>
    <r>
      <t>на 1 января 20 17</t>
    </r>
    <r>
      <rPr>
        <i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г.</t>
    </r>
  </si>
  <si>
    <r>
      <t>на 2017</t>
    </r>
    <r>
      <rPr>
        <b/>
        <i/>
        <sz val="12"/>
        <rFont val="Times New Roman"/>
        <family val="1"/>
      </rPr>
      <t> </t>
    </r>
    <r>
      <rPr>
        <b/>
        <sz val="12"/>
        <rFont val="Times New Roman"/>
        <family val="1"/>
      </rPr>
      <t>год и плановый период 2018 и 2019 годов</t>
    </r>
  </si>
  <si>
    <t>на 01 января 2017 года</t>
  </si>
  <si>
    <t>2.3.2.2 По выданным авансам на услуги по содержанию имущества</t>
  </si>
  <si>
    <t>2.3.2.3 По выданным авансам на прочие услуги</t>
  </si>
  <si>
    <t>2.3.2.4   По выданным авансам на приобретение материальных запасов</t>
  </si>
  <si>
    <t>2.3.2.5 По выданным авансам на приобретение основных средств</t>
  </si>
  <si>
    <t xml:space="preserve">3.2.2.1 По оплате услуг связи </t>
  </si>
  <si>
    <t>3.2.2.3  По оплате услуги по содержанию имущества</t>
  </si>
  <si>
    <t>3.2.2.4 По оплате прочих услуг</t>
  </si>
  <si>
    <t>3.2.2.5 По приобретению материальных запасов</t>
  </si>
  <si>
    <t>3.2.3.1 По приобретению материальных запасов</t>
  </si>
  <si>
    <t>Сумма (тыс.руб.)</t>
  </si>
  <si>
    <t xml:space="preserve">Муниципальное бюджетное  дошкольное образовательное учреждение </t>
  </si>
  <si>
    <t>3.2.2.2  По оплате транспортных услуг</t>
  </si>
  <si>
    <t xml:space="preserve">3.2.2.3  По оплате коммунальных услуг </t>
  </si>
  <si>
    <t xml:space="preserve">                                 (подпись)                                                                                             (расшифровка подписи)</t>
  </si>
  <si>
    <t>администрации Усть-Большерецкого муниципального района</t>
  </si>
  <si>
    <t xml:space="preserve">  "Детский сад  "Ромашка"  комбинированного вида" </t>
  </si>
  <si>
    <t>2.3.3.2  По выданным авансам на приобретение материальных запасов</t>
  </si>
  <si>
    <t>2.3.3.3  По выданным авансам на приобретение основных средств</t>
  </si>
  <si>
    <t>на 2019 г. 1-ый год планового периода</t>
  </si>
  <si>
    <t>_______А.А. Крищенко______</t>
  </si>
  <si>
    <t>тел.    (415 32)  21  218</t>
  </si>
  <si>
    <t>мая</t>
  </si>
  <si>
    <t xml:space="preserve">  детский сад  "Ромашка"  комбинированного вида </t>
  </si>
  <si>
    <t>основной целью Учреждения является обеспечение воспитания, обучения и развития,а также</t>
  </si>
  <si>
    <t>присмотр, уход и оздоровление детей в возрасте от 2 месяцев до 7 лет.</t>
  </si>
  <si>
    <t xml:space="preserve">в соответствии с установленным государственным статусом образовательное учреждение </t>
  </si>
  <si>
    <t>имеет право реализовать образовательные программы:</t>
  </si>
  <si>
    <t>1.Программа воспитания и обучения в детском саду, М.В.Васильева,В.В.Гербова,Г.С.Комарова</t>
  </si>
  <si>
    <t>2.Программа экологического воспитания дошкольников,С.Г.Николаева</t>
  </si>
  <si>
    <t xml:space="preserve">3.Подготовка к школе детей с задержкой психического развития,С.Г.Шевченко       </t>
  </si>
  <si>
    <r>
      <t>на 30 май  20 17</t>
    </r>
    <r>
      <rPr>
        <i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г.</t>
    </r>
  </si>
  <si>
    <t>Администрации Усть-Большерецкого муниципального района</t>
  </si>
  <si>
    <t xml:space="preserve">                                 (подпись)                                                                         (расшифровка подписи)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</si>
</sst>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1">
    <font>
      <sz val="10"/>
      <name val="Arial"/>
      <family val="0"/>
    </font>
    <font>
      <sz val="9"/>
      <color indexed="63"/>
      <name val="Tahoma"/>
      <family val="2"/>
    </font>
    <font>
      <sz val="8"/>
      <name val="Arial"/>
      <family val="2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2"/>
      <name val="Times New Roman"/>
      <family val="1"/>
    </font>
    <font>
      <i/>
      <sz val="10.5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Tahoma"/>
      <family val="2"/>
    </font>
    <font>
      <b/>
      <i/>
      <sz val="11"/>
      <color indexed="8"/>
      <name val="Arial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Tahoma"/>
      <family val="2"/>
    </font>
    <font>
      <b/>
      <i/>
      <sz val="11"/>
      <color theme="1"/>
      <name val="Arial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7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center" wrapText="1"/>
    </xf>
    <xf numFmtId="4" fontId="12" fillId="0" borderId="18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22" fillId="33" borderId="0" xfId="0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2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6" fillId="0" borderId="0" xfId="0" applyFont="1" applyAlignment="1">
      <alignment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9" fillId="0" borderId="15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79" fillId="0" borderId="1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2" fillId="33" borderId="20" xfId="0" applyFont="1" applyFill="1" applyBorder="1" applyAlignment="1">
      <alignment horizontal="left" vertical="top" wrapText="1"/>
    </xf>
    <xf numFmtId="0" fontId="22" fillId="33" borderId="21" xfId="0" applyFont="1" applyFill="1" applyBorder="1" applyAlignment="1">
      <alignment horizontal="left" vertical="top" wrapText="1"/>
    </xf>
    <xf numFmtId="0" fontId="22" fillId="33" borderId="22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11" fillId="0" borderId="3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4" fillId="0" borderId="25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8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72" fillId="0" borderId="11" xfId="0" applyNumberFormat="1" applyFont="1" applyBorder="1" applyAlignment="1">
      <alignment horizontal="center" wrapText="1"/>
    </xf>
    <xf numFmtId="4" fontId="72" fillId="0" borderId="13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4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0" fontId="22" fillId="33" borderId="41" xfId="0" applyFont="1" applyFill="1" applyBorder="1" applyAlignment="1">
      <alignment horizontal="left" vertical="top" wrapText="1"/>
    </xf>
    <xf numFmtId="0" fontId="22" fillId="33" borderId="42" xfId="0" applyFont="1" applyFill="1" applyBorder="1" applyAlignment="1">
      <alignment horizontal="left" vertical="top" wrapText="1"/>
    </xf>
    <xf numFmtId="0" fontId="22" fillId="33" borderId="43" xfId="0" applyFont="1" applyFill="1" applyBorder="1" applyAlignment="1">
      <alignment horizontal="left" vertical="top" wrapText="1"/>
    </xf>
    <xf numFmtId="4" fontId="5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4;&#1072;&#1096;&#1082;&#1072;\&#1044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4;&#1072;&#1096;&#1082;&#1072;\&#104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4;&#1072;&#1096;&#1082;&#1072;\&#1050;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4;&#1072;&#1096;&#1082;&#1072;\&#1050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7;&#1086;%20&#1091;&#1095;&#1088;&#1077;&#1078;&#1076;&#1077;&#1085;&#1080;&#1103;&#108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83;&#1072;&#1074;&#1085;&#1099;&#1081;%20&#1101;&#1082;&#1086;&#1085;&#1086;&#1084;&#1080;&#1089;&#1090;\&#1058;&#1072;&#1088;&#1080;&#1092;&#1080;&#1082;&#1072;&#1094;&#1080;&#1080;,%20&#1096;&#1090;&#1072;&#1090;&#1082;&#1080;\&#1056;&#1072;&#1089;&#1095;&#1077;&#1090;%20&#1089;&#1091;&#1073;&#1074;&#1077;&#1085;&#1094;&#1080;&#1080;%20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72;&#1094;&#1080;&#1103;\&#1043;&#1083;&#1072;&#1074;&#1085;&#1099;&#1081;%20&#1101;&#1082;&#1086;&#1085;&#1086;&#1084;&#1080;&#1089;&#1090;\&#1055;&#1051;&#1040;&#1053;%20&#1060;&#1048;&#1053;&#1040;&#1053;.&#1069;&#1050;&#1054;&#1053;&#1054;&#1052;.&#1044;&#1045;&#1071;&#1058;&#1045;&#1051;&#1068;&#1053;&#1054;&#1057;&#1058;&#1048;\2017\&#1056;&#1072;&#1089;&#1087;&#1088;&#1077;&#1076;&#1077;&#1083;&#1077;&#1085;&#1080;&#1077;%20&#1089;&#1088;&#1077;&#1076;&#1089;&#1090;&#1074;%20&#1087;&#1086;%20&#1091;&#1095;&#1088;&#1077;&#1078;&#1076;&#1077;&#1085;&#1080;&#1103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BM20">
            <v>384615.38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BM20">
            <v>211269.57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2">
          <cell r="BM22">
            <v>26769</v>
          </cell>
        </row>
        <row r="24">
          <cell r="BM24">
            <v>170263.04</v>
          </cell>
        </row>
        <row r="28">
          <cell r="BM28">
            <v>115892.5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1">
          <cell r="BM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школьные"/>
      <sheetName val="школы"/>
      <sheetName val="Лист3"/>
    </sheetNames>
    <sheetDataSet>
      <sheetData sheetId="0">
        <row r="5">
          <cell r="E5">
            <v>625000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6">
          <cell r="E6">
            <v>16171818.514530001</v>
          </cell>
          <cell r="F6">
            <v>7395538.53547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школьные"/>
      <sheetName val="школы"/>
      <sheetName val="Лист3"/>
    </sheetNames>
    <sheetDataSet>
      <sheetData sheetId="0">
        <row r="5">
          <cell r="I5">
            <v>10545797.000000002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7"/>
  <sheetViews>
    <sheetView view="pageBreakPreview" zoomScale="80" zoomScaleNormal="110" zoomScaleSheetLayoutView="80" zoomScalePageLayoutView="0" workbookViewId="0" topLeftCell="F233">
      <selection activeCell="I235" sqref="I235:K236"/>
    </sheetView>
  </sheetViews>
  <sheetFormatPr defaultColWidth="9.140625" defaultRowHeight="12.75"/>
  <cols>
    <col min="7" max="7" width="15.57421875" style="0" customWidth="1"/>
    <col min="8" max="8" width="18.57421875" style="0" customWidth="1"/>
    <col min="9" max="9" width="27.140625" style="0" customWidth="1"/>
    <col min="10" max="10" width="24.140625" style="0" customWidth="1"/>
    <col min="11" max="11" width="17.8515625" style="0" customWidth="1"/>
    <col min="12" max="12" width="17.140625" style="0" customWidth="1"/>
    <col min="13" max="13" width="20.00390625" style="0" customWidth="1"/>
    <col min="14" max="14" width="18.8515625" style="0" customWidth="1"/>
    <col min="15" max="15" width="18.28125" style="0" customWidth="1"/>
    <col min="16" max="16" width="18.57421875" style="0" customWidth="1"/>
    <col min="17" max="17" width="15.57421875" style="0" customWidth="1"/>
  </cols>
  <sheetData>
    <row r="1" spans="7:14" ht="26.25" customHeight="1">
      <c r="G1" s="157"/>
      <c r="H1" s="271" t="s">
        <v>0</v>
      </c>
      <c r="I1" s="271"/>
      <c r="J1" s="271"/>
      <c r="K1" s="271"/>
      <c r="L1" s="271"/>
      <c r="M1" s="271"/>
      <c r="N1" s="271"/>
    </row>
    <row r="2" spans="7:14" ht="15" customHeight="1">
      <c r="G2" s="157"/>
      <c r="H2" s="174" t="s">
        <v>115</v>
      </c>
      <c r="I2" s="174"/>
      <c r="J2" s="174"/>
      <c r="K2" s="12"/>
      <c r="L2" s="12"/>
      <c r="M2" s="12"/>
      <c r="N2" s="12"/>
    </row>
    <row r="3" spans="7:15" ht="21.75" customHeight="1">
      <c r="G3" s="157"/>
      <c r="H3" s="175" t="s">
        <v>163</v>
      </c>
      <c r="I3" s="175"/>
      <c r="J3" s="175"/>
      <c r="K3" s="40"/>
      <c r="L3" s="40"/>
      <c r="M3" s="40"/>
      <c r="N3" s="40"/>
      <c r="O3" s="3"/>
    </row>
    <row r="4" spans="7:14" ht="18" customHeight="1">
      <c r="G4" s="157"/>
      <c r="H4" s="176" t="s">
        <v>1</v>
      </c>
      <c r="I4" s="176"/>
      <c r="J4" s="176"/>
      <c r="K4" s="39"/>
      <c r="L4" s="39"/>
      <c r="M4" s="39"/>
      <c r="N4" s="39"/>
    </row>
    <row r="5" spans="7:14" ht="24" customHeight="1">
      <c r="G5" s="157"/>
      <c r="H5" s="177"/>
      <c r="I5" s="177"/>
      <c r="J5" s="178" t="s">
        <v>116</v>
      </c>
      <c r="K5" s="178"/>
      <c r="L5" s="40"/>
      <c r="M5" s="40"/>
      <c r="N5" s="40"/>
    </row>
    <row r="6" spans="7:14" ht="18" customHeight="1">
      <c r="G6" s="157"/>
      <c r="H6" s="176" t="s">
        <v>19</v>
      </c>
      <c r="I6" s="176"/>
      <c r="J6" s="176" t="s">
        <v>20</v>
      </c>
      <c r="K6" s="176"/>
      <c r="L6" s="39"/>
      <c r="M6" s="39"/>
      <c r="N6" s="39"/>
    </row>
    <row r="7" spans="7:14" ht="15">
      <c r="G7" s="157"/>
      <c r="H7" s="41" t="s">
        <v>117</v>
      </c>
      <c r="I7" s="41" t="s">
        <v>118</v>
      </c>
      <c r="J7" s="42" t="s">
        <v>119</v>
      </c>
      <c r="K7" s="35"/>
      <c r="L7" s="34"/>
      <c r="M7" s="35"/>
      <c r="N7" s="34"/>
    </row>
    <row r="8" spans="7:14" ht="15">
      <c r="G8" s="14"/>
      <c r="H8" s="14"/>
      <c r="I8" s="14"/>
      <c r="J8" s="14"/>
      <c r="K8" s="14"/>
      <c r="L8" s="14"/>
      <c r="M8" s="14"/>
      <c r="N8" s="14"/>
    </row>
    <row r="9" ht="14.25">
      <c r="G9" s="16"/>
    </row>
    <row r="10" spans="4:10" ht="27.75" customHeight="1">
      <c r="D10" s="179" t="s">
        <v>21</v>
      </c>
      <c r="E10" s="179"/>
      <c r="F10" s="179"/>
      <c r="G10" s="179"/>
      <c r="H10" s="179"/>
      <c r="I10" s="179"/>
      <c r="J10" s="179"/>
    </row>
    <row r="11" spans="5:10" ht="21.75" customHeight="1">
      <c r="E11" s="181" t="s">
        <v>142</v>
      </c>
      <c r="F11" s="181"/>
      <c r="G11" s="181"/>
      <c r="H11" s="181"/>
      <c r="I11" s="181"/>
      <c r="J11" s="181"/>
    </row>
    <row r="12" spans="5:10" ht="21.75" customHeight="1">
      <c r="E12" s="184" t="s">
        <v>147</v>
      </c>
      <c r="F12" s="184"/>
      <c r="G12" s="184"/>
      <c r="H12" s="184"/>
      <c r="I12" s="184"/>
      <c r="J12" s="184"/>
    </row>
    <row r="13" spans="6:10" ht="22.5" customHeight="1">
      <c r="F13" s="180" t="s">
        <v>130</v>
      </c>
      <c r="G13" s="180"/>
      <c r="H13" s="180"/>
      <c r="I13" s="180"/>
      <c r="J13" s="180"/>
    </row>
    <row r="14" spans="6:10" ht="20.25" customHeight="1">
      <c r="F14" s="43"/>
      <c r="G14" s="43"/>
      <c r="H14" s="43"/>
      <c r="I14" s="43"/>
      <c r="J14" s="43"/>
    </row>
    <row r="15" ht="15">
      <c r="G15" s="17"/>
    </row>
    <row r="16" ht="20.25" customHeight="1">
      <c r="A16" s="18" t="s">
        <v>23</v>
      </c>
    </row>
    <row r="17" spans="1:9" ht="17.25" customHeight="1">
      <c r="A17" s="116" t="s">
        <v>2</v>
      </c>
      <c r="B17" s="117"/>
      <c r="C17" s="118"/>
      <c r="D17" s="118"/>
      <c r="E17" s="118"/>
      <c r="F17" s="118"/>
      <c r="G17" s="115"/>
      <c r="H17" s="66"/>
      <c r="I17" s="66"/>
    </row>
    <row r="18" spans="1:9" ht="12" customHeight="1">
      <c r="A18" s="114" t="s">
        <v>155</v>
      </c>
      <c r="B18" s="114"/>
      <c r="C18" s="66"/>
      <c r="D18" s="66"/>
      <c r="E18" s="66"/>
      <c r="F18" s="66"/>
      <c r="G18" s="66"/>
      <c r="H18" s="66"/>
      <c r="I18" s="66"/>
    </row>
    <row r="19" spans="1:9" ht="12.75">
      <c r="A19" s="114" t="s">
        <v>156</v>
      </c>
      <c r="B19" s="114"/>
      <c r="C19" s="67"/>
      <c r="D19" s="67"/>
      <c r="E19" s="67"/>
      <c r="F19" s="67"/>
      <c r="G19" s="67"/>
      <c r="H19" s="67"/>
      <c r="I19" s="67"/>
    </row>
    <row r="20" spans="1:9" ht="16.5" customHeight="1">
      <c r="A20" s="119" t="s">
        <v>3</v>
      </c>
      <c r="B20" s="65"/>
      <c r="C20" s="13"/>
      <c r="D20" s="13"/>
      <c r="E20" s="13"/>
      <c r="F20" s="13"/>
      <c r="G20" s="13"/>
      <c r="H20" s="67"/>
      <c r="I20" s="67"/>
    </row>
    <row r="21" spans="1:9" ht="16.5" customHeight="1">
      <c r="A21" s="120" t="s">
        <v>157</v>
      </c>
      <c r="C21" s="13"/>
      <c r="D21" s="13"/>
      <c r="E21" s="13"/>
      <c r="F21" s="13"/>
      <c r="G21" s="13"/>
      <c r="H21" s="67"/>
      <c r="I21" s="67"/>
    </row>
    <row r="22" ht="12.75">
      <c r="A22" s="120" t="s">
        <v>158</v>
      </c>
    </row>
    <row r="23" spans="1:2" ht="12.75">
      <c r="A23" s="122" t="s">
        <v>159</v>
      </c>
      <c r="B23" s="122"/>
    </row>
    <row r="24" ht="12.75">
      <c r="A24" s="120" t="s">
        <v>160</v>
      </c>
    </row>
    <row r="25" ht="12.75">
      <c r="A25" s="121" t="s">
        <v>161</v>
      </c>
    </row>
    <row r="27" spans="1:10" ht="12.75" customHeight="1">
      <c r="A27" s="20" t="s">
        <v>24</v>
      </c>
      <c r="B27" s="20"/>
      <c r="C27" s="20"/>
      <c r="D27" s="20"/>
      <c r="E27" s="20"/>
      <c r="F27" s="20"/>
      <c r="G27" s="20"/>
      <c r="H27" s="20"/>
      <c r="I27" s="20"/>
      <c r="J27" s="20"/>
    </row>
    <row r="28" ht="14.25">
      <c r="D28" s="16"/>
    </row>
    <row r="29" spans="2:5" ht="15">
      <c r="B29" s="7"/>
      <c r="C29" s="7" t="s">
        <v>131</v>
      </c>
      <c r="D29" s="16"/>
      <c r="E29" s="7"/>
    </row>
    <row r="30" ht="15.75" thickBot="1">
      <c r="H30" s="19" t="s">
        <v>25</v>
      </c>
    </row>
    <row r="31" spans="1:8" ht="28.5" customHeight="1" thickBot="1">
      <c r="A31" s="253" t="s">
        <v>4</v>
      </c>
      <c r="B31" s="254"/>
      <c r="C31" s="254"/>
      <c r="D31" s="254"/>
      <c r="E31" s="254"/>
      <c r="F31" s="254"/>
      <c r="G31" s="254" t="s">
        <v>26</v>
      </c>
      <c r="H31" s="261"/>
    </row>
    <row r="32" spans="1:8" ht="30.75" customHeight="1">
      <c r="A32" s="281" t="s">
        <v>27</v>
      </c>
      <c r="B32" s="282"/>
      <c r="C32" s="282"/>
      <c r="D32" s="282"/>
      <c r="E32" s="282"/>
      <c r="F32" s="282"/>
      <c r="G32" s="283">
        <f>G34+G44+G69</f>
        <v>33213844.509999998</v>
      </c>
      <c r="H32" s="284"/>
    </row>
    <row r="33" spans="1:8" ht="15">
      <c r="A33" s="244" t="s">
        <v>5</v>
      </c>
      <c r="B33" s="245"/>
      <c r="C33" s="245"/>
      <c r="D33" s="245"/>
      <c r="E33" s="245"/>
      <c r="F33" s="245"/>
      <c r="G33" s="182"/>
      <c r="H33" s="183"/>
    </row>
    <row r="34" spans="1:8" ht="33" customHeight="1">
      <c r="A34" s="244" t="s">
        <v>28</v>
      </c>
      <c r="B34" s="245"/>
      <c r="C34" s="245"/>
      <c r="D34" s="245"/>
      <c r="E34" s="245"/>
      <c r="F34" s="245"/>
      <c r="G34" s="182">
        <f>G36+G39</f>
        <v>31058704.05</v>
      </c>
      <c r="H34" s="183"/>
    </row>
    <row r="35" spans="1:8" ht="15.75" customHeight="1">
      <c r="A35" s="244" t="s">
        <v>6</v>
      </c>
      <c r="B35" s="245"/>
      <c r="C35" s="245"/>
      <c r="D35" s="245"/>
      <c r="E35" s="245"/>
      <c r="F35" s="245"/>
      <c r="G35" s="264"/>
      <c r="H35" s="265"/>
    </row>
    <row r="36" spans="1:8" ht="48" customHeight="1">
      <c r="A36" s="244" t="s">
        <v>29</v>
      </c>
      <c r="B36" s="245"/>
      <c r="C36" s="245"/>
      <c r="D36" s="245"/>
      <c r="E36" s="245"/>
      <c r="F36" s="245"/>
      <c r="G36" s="182">
        <v>31058704.05</v>
      </c>
      <c r="H36" s="183"/>
    </row>
    <row r="37" spans="1:8" ht="49.5" customHeight="1">
      <c r="A37" s="244" t="s">
        <v>30</v>
      </c>
      <c r="B37" s="245"/>
      <c r="C37" s="245"/>
      <c r="D37" s="245"/>
      <c r="E37" s="245"/>
      <c r="F37" s="245"/>
      <c r="G37" s="264"/>
      <c r="H37" s="265"/>
    </row>
    <row r="38" spans="1:8" ht="48" customHeight="1">
      <c r="A38" s="244" t="s">
        <v>31</v>
      </c>
      <c r="B38" s="245"/>
      <c r="C38" s="245"/>
      <c r="D38" s="245"/>
      <c r="E38" s="245"/>
      <c r="F38" s="245"/>
      <c r="G38" s="264"/>
      <c r="H38" s="265"/>
    </row>
    <row r="39" spans="1:8" ht="24.75" customHeight="1">
      <c r="A39" s="244" t="s">
        <v>32</v>
      </c>
      <c r="B39" s="245"/>
      <c r="C39" s="245"/>
      <c r="D39" s="245"/>
      <c r="E39" s="245"/>
      <c r="F39" s="245"/>
      <c r="G39" s="182">
        <v>0</v>
      </c>
      <c r="H39" s="183"/>
    </row>
    <row r="40" spans="1:8" ht="36.75" customHeight="1">
      <c r="A40" s="244" t="s">
        <v>33</v>
      </c>
      <c r="B40" s="245"/>
      <c r="C40" s="245"/>
      <c r="D40" s="245"/>
      <c r="E40" s="245"/>
      <c r="F40" s="245"/>
      <c r="G40" s="197">
        <f>G42+G43+3430416.06</f>
        <v>4894646.34</v>
      </c>
      <c r="H40" s="198"/>
    </row>
    <row r="41" spans="1:8" ht="15" customHeight="1">
      <c r="A41" s="244" t="s">
        <v>6</v>
      </c>
      <c r="B41" s="245"/>
      <c r="C41" s="245"/>
      <c r="D41" s="245"/>
      <c r="E41" s="245"/>
      <c r="F41" s="245"/>
      <c r="G41" s="197"/>
      <c r="H41" s="198"/>
    </row>
    <row r="42" spans="1:8" ht="39" customHeight="1">
      <c r="A42" s="241" t="s">
        <v>34</v>
      </c>
      <c r="B42" s="242"/>
      <c r="C42" s="242"/>
      <c r="D42" s="242"/>
      <c r="E42" s="242"/>
      <c r="F42" s="243"/>
      <c r="G42" s="197">
        <v>848500</v>
      </c>
      <c r="H42" s="198"/>
    </row>
    <row r="43" spans="1:8" ht="38.25" customHeight="1">
      <c r="A43" s="241" t="s">
        <v>7</v>
      </c>
      <c r="B43" s="242"/>
      <c r="C43" s="242"/>
      <c r="D43" s="242"/>
      <c r="E43" s="242"/>
      <c r="F43" s="243"/>
      <c r="G43" s="197">
        <v>615730.28</v>
      </c>
      <c r="H43" s="198"/>
    </row>
    <row r="44" spans="1:8" ht="24.75" customHeight="1">
      <c r="A44" s="259" t="s">
        <v>8</v>
      </c>
      <c r="B44" s="260"/>
      <c r="C44" s="260"/>
      <c r="D44" s="260"/>
      <c r="E44" s="260"/>
      <c r="F44" s="260"/>
      <c r="G44" s="257">
        <f>G53+G46</f>
        <v>1671952.88</v>
      </c>
      <c r="H44" s="258"/>
    </row>
    <row r="45" spans="1:8" ht="15">
      <c r="A45" s="244" t="s">
        <v>5</v>
      </c>
      <c r="B45" s="245"/>
      <c r="C45" s="245"/>
      <c r="D45" s="245"/>
      <c r="E45" s="245"/>
      <c r="F45" s="245"/>
      <c r="G45" s="182"/>
      <c r="H45" s="183"/>
    </row>
    <row r="46" spans="1:8" ht="24.75" customHeight="1">
      <c r="A46" s="246" t="s">
        <v>38</v>
      </c>
      <c r="B46" s="247"/>
      <c r="C46" s="247"/>
      <c r="D46" s="247"/>
      <c r="E46" s="247"/>
      <c r="F46" s="248"/>
      <c r="G46" s="182">
        <f>G48+G50</f>
        <v>798752.33</v>
      </c>
      <c r="H46" s="183"/>
    </row>
    <row r="47" spans="1:8" ht="15.75" customHeight="1">
      <c r="A47" s="244" t="s">
        <v>6</v>
      </c>
      <c r="B47" s="245"/>
      <c r="C47" s="245"/>
      <c r="D47" s="245"/>
      <c r="E47" s="245"/>
      <c r="F47" s="245"/>
      <c r="G47" s="200"/>
      <c r="H47" s="201"/>
    </row>
    <row r="48" spans="1:8" ht="30.75" customHeight="1">
      <c r="A48" s="244" t="s">
        <v>39</v>
      </c>
      <c r="B48" s="245"/>
      <c r="C48" s="245"/>
      <c r="D48" s="245"/>
      <c r="E48" s="245"/>
      <c r="F48" s="245"/>
      <c r="G48" s="182">
        <v>798752.33</v>
      </c>
      <c r="H48" s="183"/>
    </row>
    <row r="49" spans="1:8" ht="40.5" customHeight="1">
      <c r="A49" s="244" t="s">
        <v>40</v>
      </c>
      <c r="B49" s="245"/>
      <c r="C49" s="245"/>
      <c r="D49" s="245"/>
      <c r="E49" s="245"/>
      <c r="F49" s="245"/>
      <c r="G49" s="200"/>
      <c r="H49" s="201"/>
    </row>
    <row r="50" spans="1:8" ht="26.25" customHeight="1">
      <c r="A50" s="185" t="s">
        <v>41</v>
      </c>
      <c r="B50" s="186"/>
      <c r="C50" s="186"/>
      <c r="D50" s="186"/>
      <c r="E50" s="186"/>
      <c r="F50" s="186"/>
      <c r="G50" s="182"/>
      <c r="H50" s="183"/>
    </row>
    <row r="51" spans="1:8" ht="39" customHeight="1">
      <c r="A51" s="251" t="s">
        <v>42</v>
      </c>
      <c r="B51" s="252"/>
      <c r="C51" s="252"/>
      <c r="D51" s="252"/>
      <c r="E51" s="252"/>
      <c r="F51" s="252"/>
      <c r="G51" s="200"/>
      <c r="H51" s="201"/>
    </row>
    <row r="52" spans="1:8" ht="24.75" customHeight="1">
      <c r="A52" s="185" t="s">
        <v>43</v>
      </c>
      <c r="B52" s="186"/>
      <c r="C52" s="186"/>
      <c r="D52" s="186"/>
      <c r="E52" s="186"/>
      <c r="F52" s="186"/>
      <c r="G52" s="249"/>
      <c r="H52" s="250"/>
    </row>
    <row r="53" spans="1:8" ht="26.25" customHeight="1">
      <c r="A53" s="185" t="s">
        <v>44</v>
      </c>
      <c r="B53" s="186"/>
      <c r="C53" s="186"/>
      <c r="D53" s="186"/>
      <c r="E53" s="186"/>
      <c r="F53" s="186"/>
      <c r="G53" s="182">
        <f>G56+G64</f>
        <v>873200.55</v>
      </c>
      <c r="H53" s="183"/>
    </row>
    <row r="54" spans="1:8" ht="16.5" customHeight="1">
      <c r="A54" s="244" t="s">
        <v>6</v>
      </c>
      <c r="B54" s="245"/>
      <c r="C54" s="245"/>
      <c r="D54" s="245"/>
      <c r="E54" s="245"/>
      <c r="F54" s="245"/>
      <c r="G54" s="200"/>
      <c r="H54" s="201"/>
    </row>
    <row r="55" spans="1:8" ht="33" customHeight="1">
      <c r="A55" s="244" t="s">
        <v>45</v>
      </c>
      <c r="B55" s="245"/>
      <c r="C55" s="245"/>
      <c r="D55" s="245"/>
      <c r="E55" s="245"/>
      <c r="F55" s="245"/>
      <c r="G55" s="182"/>
      <c r="H55" s="183"/>
    </row>
    <row r="56" spans="1:8" ht="13.5" customHeight="1">
      <c r="A56" s="244" t="s">
        <v>35</v>
      </c>
      <c r="B56" s="245"/>
      <c r="C56" s="245"/>
      <c r="D56" s="245"/>
      <c r="E56" s="245"/>
      <c r="F56" s="245"/>
      <c r="G56" s="182">
        <v>661930.98</v>
      </c>
      <c r="H56" s="183"/>
    </row>
    <row r="57" spans="1:8" ht="44.25" customHeight="1">
      <c r="A57" s="185" t="s">
        <v>46</v>
      </c>
      <c r="B57" s="186"/>
      <c r="C57" s="186"/>
      <c r="D57" s="186"/>
      <c r="E57" s="186"/>
      <c r="F57" s="186"/>
      <c r="G57" s="182">
        <f>G59+G60+G61+G62+G63</f>
        <v>384615.38</v>
      </c>
      <c r="H57" s="183"/>
    </row>
    <row r="58" spans="1:8" ht="14.25" customHeight="1">
      <c r="A58" s="244" t="s">
        <v>6</v>
      </c>
      <c r="B58" s="245"/>
      <c r="C58" s="245"/>
      <c r="D58" s="245"/>
      <c r="E58" s="245"/>
      <c r="F58" s="245"/>
      <c r="G58" s="182"/>
      <c r="H58" s="183"/>
    </row>
    <row r="59" spans="1:8" ht="15" customHeight="1">
      <c r="A59" s="171" t="s">
        <v>125</v>
      </c>
      <c r="B59" s="172"/>
      <c r="C59" s="172"/>
      <c r="D59" s="172"/>
      <c r="E59" s="172"/>
      <c r="F59" s="173"/>
      <c r="G59" s="182"/>
      <c r="H59" s="183"/>
    </row>
    <row r="60" spans="1:8" ht="30" customHeight="1">
      <c r="A60" s="171" t="s">
        <v>132</v>
      </c>
      <c r="B60" s="172"/>
      <c r="C60" s="172"/>
      <c r="D60" s="172"/>
      <c r="E60" s="172"/>
      <c r="F60" s="173"/>
      <c r="G60" s="197"/>
      <c r="H60" s="198"/>
    </row>
    <row r="61" spans="1:8" ht="15" customHeight="1">
      <c r="A61" s="171" t="s">
        <v>133</v>
      </c>
      <c r="B61" s="172"/>
      <c r="C61" s="172"/>
      <c r="D61" s="172"/>
      <c r="E61" s="172"/>
      <c r="F61" s="173"/>
      <c r="G61" s="197"/>
      <c r="H61" s="198"/>
    </row>
    <row r="62" spans="1:8" ht="38.25" customHeight="1">
      <c r="A62" s="171" t="s">
        <v>134</v>
      </c>
      <c r="B62" s="172"/>
      <c r="C62" s="172"/>
      <c r="D62" s="172"/>
      <c r="E62" s="172"/>
      <c r="F62" s="173"/>
      <c r="G62" s="182"/>
      <c r="H62" s="183"/>
    </row>
    <row r="63" spans="1:8" ht="29.25" customHeight="1">
      <c r="A63" s="171" t="s">
        <v>135</v>
      </c>
      <c r="B63" s="172"/>
      <c r="C63" s="172"/>
      <c r="D63" s="172"/>
      <c r="E63" s="172"/>
      <c r="F63" s="173"/>
      <c r="G63" s="182">
        <f>'[1]TDSheet'!$BM$20</f>
        <v>384615.38</v>
      </c>
      <c r="H63" s="183"/>
    </row>
    <row r="64" spans="1:8" ht="34.5" customHeight="1">
      <c r="A64" s="185" t="s">
        <v>47</v>
      </c>
      <c r="B64" s="186"/>
      <c r="C64" s="186"/>
      <c r="D64" s="186"/>
      <c r="E64" s="186"/>
      <c r="F64" s="186"/>
      <c r="G64" s="182">
        <f>G67</f>
        <v>211269.57</v>
      </c>
      <c r="H64" s="183"/>
    </row>
    <row r="65" spans="1:8" ht="15" customHeight="1">
      <c r="A65" s="244" t="s">
        <v>6</v>
      </c>
      <c r="B65" s="245"/>
      <c r="C65" s="245"/>
      <c r="D65" s="245"/>
      <c r="E65" s="245"/>
      <c r="F65" s="245"/>
      <c r="G65" s="200"/>
      <c r="H65" s="201"/>
    </row>
    <row r="66" spans="1:8" ht="18" customHeight="1">
      <c r="A66" s="185" t="s">
        <v>36</v>
      </c>
      <c r="B66" s="186"/>
      <c r="C66" s="186"/>
      <c r="D66" s="186"/>
      <c r="E66" s="186"/>
      <c r="F66" s="186"/>
      <c r="G66" s="264"/>
      <c r="H66" s="265"/>
    </row>
    <row r="67" spans="1:8" ht="32.25" customHeight="1">
      <c r="A67" s="171" t="s">
        <v>148</v>
      </c>
      <c r="B67" s="172"/>
      <c r="C67" s="172"/>
      <c r="D67" s="172"/>
      <c r="E67" s="172"/>
      <c r="F67" s="173"/>
      <c r="G67" s="182">
        <f>'[2]TDSheet'!$BM$20</f>
        <v>211269.57</v>
      </c>
      <c r="H67" s="183"/>
    </row>
    <row r="68" spans="1:8" ht="31.5" customHeight="1">
      <c r="A68" s="171" t="s">
        <v>149</v>
      </c>
      <c r="B68" s="172"/>
      <c r="C68" s="172"/>
      <c r="D68" s="172"/>
      <c r="E68" s="172"/>
      <c r="F68" s="173"/>
      <c r="G68" s="197"/>
      <c r="H68" s="198"/>
    </row>
    <row r="69" spans="1:8" ht="21" customHeight="1">
      <c r="A69" s="266" t="s">
        <v>37</v>
      </c>
      <c r="B69" s="267"/>
      <c r="C69" s="267"/>
      <c r="D69" s="267"/>
      <c r="E69" s="267"/>
      <c r="F69" s="267"/>
      <c r="G69" s="257">
        <f>G72</f>
        <v>483187.58</v>
      </c>
      <c r="H69" s="258"/>
    </row>
    <row r="70" spans="1:8" ht="18.75" customHeight="1">
      <c r="A70" s="244" t="s">
        <v>5</v>
      </c>
      <c r="B70" s="245"/>
      <c r="C70" s="245"/>
      <c r="D70" s="245"/>
      <c r="E70" s="245"/>
      <c r="F70" s="245"/>
      <c r="G70" s="182"/>
      <c r="H70" s="183"/>
    </row>
    <row r="71" spans="1:8" ht="19.5" customHeight="1">
      <c r="A71" s="185" t="s">
        <v>48</v>
      </c>
      <c r="B71" s="186"/>
      <c r="C71" s="186"/>
      <c r="D71" s="186"/>
      <c r="E71" s="186"/>
      <c r="F71" s="186"/>
      <c r="G71" s="200"/>
      <c r="H71" s="201"/>
    </row>
    <row r="72" spans="1:8" ht="18" customHeight="1">
      <c r="A72" s="185" t="s">
        <v>49</v>
      </c>
      <c r="B72" s="186"/>
      <c r="C72" s="186"/>
      <c r="D72" s="186"/>
      <c r="E72" s="186"/>
      <c r="F72" s="186"/>
      <c r="G72" s="182">
        <f>G75+G85</f>
        <v>483187.58</v>
      </c>
      <c r="H72" s="183"/>
    </row>
    <row r="73" spans="1:8" ht="23.25" customHeight="1">
      <c r="A73" s="244" t="s">
        <v>6</v>
      </c>
      <c r="B73" s="245"/>
      <c r="C73" s="245"/>
      <c r="D73" s="245"/>
      <c r="E73" s="245"/>
      <c r="F73" s="245"/>
      <c r="G73" s="200"/>
      <c r="H73" s="201"/>
    </row>
    <row r="74" spans="1:8" ht="15">
      <c r="A74" s="185" t="s">
        <v>50</v>
      </c>
      <c r="B74" s="186"/>
      <c r="C74" s="186"/>
      <c r="D74" s="186"/>
      <c r="E74" s="186"/>
      <c r="F74" s="186"/>
      <c r="G74" s="182">
        <v>0</v>
      </c>
      <c r="H74" s="183"/>
    </row>
    <row r="75" spans="1:8" ht="15" customHeight="1">
      <c r="A75" s="185" t="s">
        <v>51</v>
      </c>
      <c r="B75" s="186"/>
      <c r="C75" s="186"/>
      <c r="D75" s="186"/>
      <c r="E75" s="186"/>
      <c r="F75" s="186"/>
      <c r="G75" s="182">
        <f>SUM(G77:H82)</f>
        <v>483187.58</v>
      </c>
      <c r="H75" s="183"/>
    </row>
    <row r="76" spans="1:10" ht="13.5" customHeight="1">
      <c r="A76" s="244" t="s">
        <v>6</v>
      </c>
      <c r="B76" s="245"/>
      <c r="C76" s="245"/>
      <c r="D76" s="245"/>
      <c r="E76" s="245"/>
      <c r="F76" s="245"/>
      <c r="G76" s="182"/>
      <c r="H76" s="183"/>
      <c r="J76" s="10"/>
    </row>
    <row r="77" spans="1:10" ht="13.5" customHeight="1">
      <c r="A77" s="171" t="s">
        <v>136</v>
      </c>
      <c r="B77" s="172"/>
      <c r="C77" s="172"/>
      <c r="D77" s="172"/>
      <c r="E77" s="172"/>
      <c r="F77" s="173"/>
      <c r="G77" s="197">
        <f>'[3]TDSheet'!$BM$22</f>
        <v>26769</v>
      </c>
      <c r="H77" s="198"/>
      <c r="J77" s="10"/>
    </row>
    <row r="78" spans="1:10" ht="13.5" customHeight="1">
      <c r="A78" s="171" t="s">
        <v>143</v>
      </c>
      <c r="B78" s="172"/>
      <c r="C78" s="172"/>
      <c r="D78" s="172"/>
      <c r="E78" s="172"/>
      <c r="F78" s="173"/>
      <c r="G78" s="197"/>
      <c r="H78" s="198"/>
      <c r="J78" s="10"/>
    </row>
    <row r="79" spans="1:10" ht="13.5" customHeight="1">
      <c r="A79" s="171" t="s">
        <v>144</v>
      </c>
      <c r="B79" s="172"/>
      <c r="C79" s="172"/>
      <c r="D79" s="172"/>
      <c r="E79" s="172"/>
      <c r="F79" s="173"/>
      <c r="G79" s="197">
        <f>'[3]TDSheet'!$BM$24</f>
        <v>170263.04</v>
      </c>
      <c r="H79" s="198"/>
      <c r="J79" s="10"/>
    </row>
    <row r="80" spans="1:10" ht="13.5" customHeight="1">
      <c r="A80" s="171" t="s">
        <v>137</v>
      </c>
      <c r="B80" s="172"/>
      <c r="C80" s="172"/>
      <c r="D80" s="172"/>
      <c r="E80" s="172"/>
      <c r="F80" s="173"/>
      <c r="G80" s="197">
        <f>'[3]TDSheet'!$BM$24</f>
        <v>170263.04</v>
      </c>
      <c r="H80" s="198"/>
      <c r="J80" s="10"/>
    </row>
    <row r="81" spans="1:10" ht="13.5" customHeight="1">
      <c r="A81" s="171" t="s">
        <v>138</v>
      </c>
      <c r="B81" s="172"/>
      <c r="C81" s="172"/>
      <c r="D81" s="172"/>
      <c r="E81" s="172"/>
      <c r="F81" s="173"/>
      <c r="G81" s="197">
        <v>0</v>
      </c>
      <c r="H81" s="198"/>
      <c r="J81" s="10"/>
    </row>
    <row r="82" spans="1:10" ht="13.5" customHeight="1">
      <c r="A82" s="171" t="s">
        <v>139</v>
      </c>
      <c r="B82" s="172"/>
      <c r="C82" s="172"/>
      <c r="D82" s="172"/>
      <c r="E82" s="172"/>
      <c r="F82" s="173"/>
      <c r="G82" s="197">
        <f>'[3]TDSheet'!$BM$28</f>
        <v>115892.5</v>
      </c>
      <c r="H82" s="198"/>
      <c r="J82" s="10"/>
    </row>
    <row r="83" spans="1:10" ht="13.5" customHeight="1">
      <c r="A83" s="274"/>
      <c r="B83" s="275"/>
      <c r="C83" s="275"/>
      <c r="D83" s="275"/>
      <c r="E83" s="275"/>
      <c r="F83" s="276"/>
      <c r="G83" s="277"/>
      <c r="H83" s="278"/>
      <c r="J83" s="10"/>
    </row>
    <row r="84" spans="1:8" ht="16.5" customHeight="1">
      <c r="A84" s="279" t="s">
        <v>22</v>
      </c>
      <c r="B84" s="280"/>
      <c r="C84" s="280"/>
      <c r="D84" s="280"/>
      <c r="E84" s="280"/>
      <c r="F84" s="280"/>
      <c r="G84" s="182"/>
      <c r="H84" s="183"/>
    </row>
    <row r="85" spans="1:8" ht="15.75" customHeight="1">
      <c r="A85" s="185" t="s">
        <v>52</v>
      </c>
      <c r="B85" s="186"/>
      <c r="C85" s="186"/>
      <c r="D85" s="186"/>
      <c r="E85" s="186"/>
      <c r="F85" s="186"/>
      <c r="G85" s="182">
        <f>G88</f>
        <v>0</v>
      </c>
      <c r="H85" s="183"/>
    </row>
    <row r="86" spans="1:8" ht="29.25" customHeight="1">
      <c r="A86" s="185"/>
      <c r="B86" s="186"/>
      <c r="C86" s="186"/>
      <c r="D86" s="186"/>
      <c r="E86" s="186"/>
      <c r="F86" s="186"/>
      <c r="G86" s="182"/>
      <c r="H86" s="183"/>
    </row>
    <row r="87" spans="1:8" ht="15">
      <c r="A87" s="244" t="s">
        <v>6</v>
      </c>
      <c r="B87" s="245"/>
      <c r="C87" s="245"/>
      <c r="D87" s="245"/>
      <c r="E87" s="245"/>
      <c r="F87" s="245"/>
      <c r="G87" s="200"/>
      <c r="H87" s="201"/>
    </row>
    <row r="88" spans="1:8" ht="15.75" customHeight="1" thickBot="1">
      <c r="A88" s="285" t="s">
        <v>140</v>
      </c>
      <c r="B88" s="286"/>
      <c r="C88" s="286"/>
      <c r="D88" s="286"/>
      <c r="E88" s="286"/>
      <c r="F88" s="287"/>
      <c r="G88" s="272">
        <f>'[4]TDSheet'!$BM$21</f>
        <v>0</v>
      </c>
      <c r="H88" s="273"/>
    </row>
    <row r="89" spans="1:8" ht="15.75" customHeight="1">
      <c r="A89" s="63"/>
      <c r="B89" s="63"/>
      <c r="C89" s="63"/>
      <c r="D89" s="63"/>
      <c r="E89" s="63"/>
      <c r="F89" s="63"/>
      <c r="G89" s="64"/>
      <c r="H89" s="64"/>
    </row>
    <row r="90" spans="2:14" ht="22.5" customHeight="1">
      <c r="B90" s="196" t="s">
        <v>122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6"/>
    </row>
    <row r="91" ht="19.5" customHeight="1">
      <c r="I91" s="16" t="s">
        <v>120</v>
      </c>
    </row>
    <row r="92" ht="15.75" thickBot="1">
      <c r="N92" s="19" t="s">
        <v>53</v>
      </c>
    </row>
    <row r="93" spans="1:15" ht="26.25" customHeight="1">
      <c r="A93" s="187" t="s">
        <v>4</v>
      </c>
      <c r="B93" s="188"/>
      <c r="C93" s="188"/>
      <c r="D93" s="188"/>
      <c r="E93" s="189"/>
      <c r="F93" s="168" t="s">
        <v>54</v>
      </c>
      <c r="G93" s="168" t="s">
        <v>55</v>
      </c>
      <c r="H93" s="168" t="s">
        <v>57</v>
      </c>
      <c r="I93" s="133" t="s">
        <v>56</v>
      </c>
      <c r="J93" s="134"/>
      <c r="K93" s="134"/>
      <c r="L93" s="134"/>
      <c r="M93" s="134"/>
      <c r="N93" s="135"/>
      <c r="O93" s="62"/>
    </row>
    <row r="94" spans="1:14" ht="20.25" customHeight="1">
      <c r="A94" s="190"/>
      <c r="B94" s="191"/>
      <c r="C94" s="191"/>
      <c r="D94" s="191"/>
      <c r="E94" s="192"/>
      <c r="F94" s="169"/>
      <c r="G94" s="169"/>
      <c r="H94" s="169"/>
      <c r="I94" s="132" t="s">
        <v>6</v>
      </c>
      <c r="J94" s="132"/>
      <c r="K94" s="132"/>
      <c r="L94" s="132"/>
      <c r="M94" s="132"/>
      <c r="N94" s="199"/>
    </row>
    <row r="95" spans="1:14" ht="156.75" customHeight="1">
      <c r="A95" s="190"/>
      <c r="B95" s="191"/>
      <c r="C95" s="191"/>
      <c r="D95" s="191"/>
      <c r="E95" s="192"/>
      <c r="F95" s="169"/>
      <c r="G95" s="169"/>
      <c r="H95" s="169"/>
      <c r="I95" s="132" t="s">
        <v>58</v>
      </c>
      <c r="J95" s="132" t="s">
        <v>59</v>
      </c>
      <c r="K95" s="132" t="s">
        <v>60</v>
      </c>
      <c r="L95" s="132" t="s">
        <v>61</v>
      </c>
      <c r="M95" s="132" t="s">
        <v>62</v>
      </c>
      <c r="N95" s="199"/>
    </row>
    <row r="96" spans="1:14" ht="48" customHeight="1">
      <c r="A96" s="193"/>
      <c r="B96" s="194"/>
      <c r="C96" s="194"/>
      <c r="D96" s="194"/>
      <c r="E96" s="195"/>
      <c r="F96" s="170"/>
      <c r="G96" s="170"/>
      <c r="H96" s="170"/>
      <c r="I96" s="132"/>
      <c r="J96" s="132"/>
      <c r="K96" s="132"/>
      <c r="L96" s="132"/>
      <c r="M96" s="21" t="s">
        <v>57</v>
      </c>
      <c r="N96" s="28" t="s">
        <v>63</v>
      </c>
    </row>
    <row r="97" spans="1:14" ht="21" customHeight="1" thickBot="1">
      <c r="A97" s="234">
        <v>1</v>
      </c>
      <c r="B97" s="235"/>
      <c r="C97" s="235"/>
      <c r="D97" s="235"/>
      <c r="E97" s="236"/>
      <c r="F97" s="29">
        <v>2</v>
      </c>
      <c r="G97" s="29">
        <v>3</v>
      </c>
      <c r="H97" s="29">
        <v>4</v>
      </c>
      <c r="I97" s="29">
        <v>5</v>
      </c>
      <c r="J97" s="29">
        <v>6</v>
      </c>
      <c r="K97" s="29">
        <v>7</v>
      </c>
      <c r="L97" s="29">
        <v>8</v>
      </c>
      <c r="M97" s="29">
        <v>9</v>
      </c>
      <c r="N97" s="33">
        <v>10</v>
      </c>
    </row>
    <row r="98" spans="1:14" ht="15.75" customHeight="1">
      <c r="A98" s="268" t="s">
        <v>64</v>
      </c>
      <c r="B98" s="269"/>
      <c r="C98" s="269"/>
      <c r="D98" s="269"/>
      <c r="E98" s="270"/>
      <c r="F98" s="47">
        <v>100</v>
      </c>
      <c r="G98" s="48" t="s">
        <v>9</v>
      </c>
      <c r="H98" s="54">
        <f>I98+M98+J98</f>
        <v>32573340</v>
      </c>
      <c r="I98" s="54">
        <f>I101</f>
        <v>29898340</v>
      </c>
      <c r="J98" s="54">
        <f>J104</f>
        <v>625000</v>
      </c>
      <c r="K98" s="55"/>
      <c r="L98" s="55"/>
      <c r="M98" s="54">
        <f>M99+M101</f>
        <v>2050000</v>
      </c>
      <c r="N98" s="49"/>
    </row>
    <row r="99" spans="1:14" ht="12.75" customHeight="1">
      <c r="A99" s="126" t="s">
        <v>6</v>
      </c>
      <c r="B99" s="127"/>
      <c r="C99" s="127"/>
      <c r="D99" s="127"/>
      <c r="E99" s="128"/>
      <c r="F99" s="143">
        <v>110</v>
      </c>
      <c r="G99" s="141">
        <v>120</v>
      </c>
      <c r="H99" s="152">
        <f>M99</f>
        <v>2050000</v>
      </c>
      <c r="I99" s="222" t="s">
        <v>9</v>
      </c>
      <c r="J99" s="222" t="s">
        <v>9</v>
      </c>
      <c r="K99" s="222" t="s">
        <v>9</v>
      </c>
      <c r="L99" s="222" t="s">
        <v>9</v>
      </c>
      <c r="M99" s="238">
        <v>2050000</v>
      </c>
      <c r="N99" s="239" t="s">
        <v>9</v>
      </c>
    </row>
    <row r="100" spans="1:14" ht="15.75" customHeight="1">
      <c r="A100" s="126" t="s">
        <v>65</v>
      </c>
      <c r="B100" s="127"/>
      <c r="C100" s="127"/>
      <c r="D100" s="127"/>
      <c r="E100" s="128"/>
      <c r="F100" s="145"/>
      <c r="G100" s="142"/>
      <c r="H100" s="153"/>
      <c r="I100" s="222"/>
      <c r="J100" s="222"/>
      <c r="K100" s="222"/>
      <c r="L100" s="222"/>
      <c r="M100" s="238"/>
      <c r="N100" s="239"/>
    </row>
    <row r="101" spans="1:14" ht="15.75" customHeight="1">
      <c r="A101" s="126" t="s">
        <v>66</v>
      </c>
      <c r="B101" s="127"/>
      <c r="C101" s="127"/>
      <c r="D101" s="127"/>
      <c r="E101" s="128"/>
      <c r="F101" s="22">
        <v>120</v>
      </c>
      <c r="G101" s="23">
        <v>130</v>
      </c>
      <c r="H101" s="53">
        <f>I101</f>
        <v>29898340</v>
      </c>
      <c r="I101" s="53">
        <v>29898340</v>
      </c>
      <c r="J101" s="23" t="s">
        <v>9</v>
      </c>
      <c r="K101" s="23" t="s">
        <v>9</v>
      </c>
      <c r="L101" s="24"/>
      <c r="M101" s="53">
        <v>0</v>
      </c>
      <c r="N101" s="44"/>
    </row>
    <row r="102" spans="1:14" ht="15.75" customHeight="1">
      <c r="A102" s="126" t="s">
        <v>67</v>
      </c>
      <c r="B102" s="127"/>
      <c r="C102" s="127"/>
      <c r="D102" s="127"/>
      <c r="E102" s="128"/>
      <c r="F102" s="22">
        <v>130</v>
      </c>
      <c r="G102" s="24"/>
      <c r="H102" s="53"/>
      <c r="I102" s="23" t="s">
        <v>9</v>
      </c>
      <c r="J102" s="23" t="s">
        <v>9</v>
      </c>
      <c r="K102" s="23" t="s">
        <v>9</v>
      </c>
      <c r="L102" s="23" t="s">
        <v>9</v>
      </c>
      <c r="M102" s="23"/>
      <c r="N102" s="44" t="s">
        <v>9</v>
      </c>
    </row>
    <row r="103" spans="1:14" ht="15.75" customHeight="1">
      <c r="A103" s="126" t="s">
        <v>68</v>
      </c>
      <c r="B103" s="127"/>
      <c r="C103" s="127"/>
      <c r="D103" s="127"/>
      <c r="E103" s="128"/>
      <c r="F103" s="22">
        <v>140</v>
      </c>
      <c r="G103" s="24"/>
      <c r="H103" s="53"/>
      <c r="I103" s="23" t="s">
        <v>9</v>
      </c>
      <c r="J103" s="23" t="s">
        <v>9</v>
      </c>
      <c r="K103" s="23" t="s">
        <v>9</v>
      </c>
      <c r="L103" s="23" t="s">
        <v>9</v>
      </c>
      <c r="M103" s="23"/>
      <c r="N103" s="44" t="s">
        <v>9</v>
      </c>
    </row>
    <row r="104" spans="1:14" ht="33" customHeight="1">
      <c r="A104" s="126" t="s">
        <v>69</v>
      </c>
      <c r="B104" s="127"/>
      <c r="C104" s="127"/>
      <c r="D104" s="127"/>
      <c r="E104" s="128"/>
      <c r="F104" s="22">
        <v>150</v>
      </c>
      <c r="G104" s="23">
        <v>180</v>
      </c>
      <c r="H104" s="53">
        <f>J104</f>
        <v>625000</v>
      </c>
      <c r="I104" s="23" t="s">
        <v>9</v>
      </c>
      <c r="J104" s="53">
        <f>'[5]дошкольные'!$E$5</f>
        <v>625000</v>
      </c>
      <c r="K104" s="23"/>
      <c r="L104" s="23" t="s">
        <v>9</v>
      </c>
      <c r="M104" s="23" t="s">
        <v>9</v>
      </c>
      <c r="N104" s="44" t="s">
        <v>9</v>
      </c>
    </row>
    <row r="105" spans="1:14" ht="15.75" customHeight="1">
      <c r="A105" s="126" t="s">
        <v>70</v>
      </c>
      <c r="B105" s="127"/>
      <c r="C105" s="127"/>
      <c r="D105" s="127"/>
      <c r="E105" s="128"/>
      <c r="F105" s="22">
        <v>160</v>
      </c>
      <c r="G105" s="24"/>
      <c r="H105" s="23"/>
      <c r="I105" s="23" t="s">
        <v>9</v>
      </c>
      <c r="J105" s="23" t="s">
        <v>9</v>
      </c>
      <c r="K105" s="23" t="s">
        <v>9</v>
      </c>
      <c r="L105" s="23" t="s">
        <v>9</v>
      </c>
      <c r="M105" s="25"/>
      <c r="N105" s="44"/>
    </row>
    <row r="106" spans="1:14" ht="15.75" customHeight="1">
      <c r="A106" s="126" t="s">
        <v>71</v>
      </c>
      <c r="B106" s="127"/>
      <c r="C106" s="127"/>
      <c r="D106" s="127"/>
      <c r="E106" s="128"/>
      <c r="F106" s="22">
        <v>180</v>
      </c>
      <c r="G106" s="23" t="s">
        <v>9</v>
      </c>
      <c r="H106" s="23"/>
      <c r="I106" s="23" t="s">
        <v>9</v>
      </c>
      <c r="J106" s="23" t="s">
        <v>9</v>
      </c>
      <c r="K106" s="23" t="s">
        <v>9</v>
      </c>
      <c r="L106" s="23" t="s">
        <v>9</v>
      </c>
      <c r="M106" s="25"/>
      <c r="N106" s="44" t="s">
        <v>9</v>
      </c>
    </row>
    <row r="107" spans="1:14" ht="15.75" customHeight="1">
      <c r="A107" s="149" t="s">
        <v>72</v>
      </c>
      <c r="B107" s="150"/>
      <c r="C107" s="150"/>
      <c r="D107" s="150"/>
      <c r="E107" s="151"/>
      <c r="F107" s="50">
        <v>200</v>
      </c>
      <c r="G107" s="51" t="s">
        <v>9</v>
      </c>
      <c r="H107" s="59">
        <f>I107+M107+J107</f>
        <v>32573340</v>
      </c>
      <c r="I107" s="59">
        <f>I108+I114+I122</f>
        <v>29898340</v>
      </c>
      <c r="J107" s="59">
        <f>J112</f>
        <v>625000</v>
      </c>
      <c r="K107" s="24"/>
      <c r="L107" s="24"/>
      <c r="M107" s="59">
        <f>SUM(M108:M122)</f>
        <v>2050000</v>
      </c>
      <c r="N107" s="52"/>
    </row>
    <row r="108" spans="1:14" ht="15.75" customHeight="1">
      <c r="A108" s="138" t="s">
        <v>73</v>
      </c>
      <c r="B108" s="139"/>
      <c r="C108" s="139"/>
      <c r="D108" s="139"/>
      <c r="E108" s="140"/>
      <c r="F108" s="60">
        <v>210</v>
      </c>
      <c r="G108" s="24"/>
      <c r="H108" s="58">
        <f>I108</f>
        <v>23952957.05</v>
      </c>
      <c r="I108" s="58">
        <f>I110+I111+385600</f>
        <v>23952957.05</v>
      </c>
      <c r="J108" s="24"/>
      <c r="K108" s="24"/>
      <c r="L108" s="24"/>
      <c r="M108" s="24">
        <f>M109+M111</f>
        <v>0</v>
      </c>
      <c r="N108" s="44"/>
    </row>
    <row r="109" spans="1:14" ht="12.75" customHeight="1">
      <c r="A109" s="126" t="s">
        <v>5</v>
      </c>
      <c r="B109" s="127"/>
      <c r="C109" s="127"/>
      <c r="D109" s="127"/>
      <c r="E109" s="128"/>
      <c r="F109" s="143">
        <v>211</v>
      </c>
      <c r="G109" s="141">
        <v>111</v>
      </c>
      <c r="H109" s="23"/>
      <c r="J109" s="224"/>
      <c r="K109" s="224"/>
      <c r="L109" s="224"/>
      <c r="M109" s="222">
        <v>0</v>
      </c>
      <c r="N109" s="239"/>
    </row>
    <row r="110" spans="1:14" ht="13.5" customHeight="1">
      <c r="A110" s="126" t="s">
        <v>74</v>
      </c>
      <c r="B110" s="127"/>
      <c r="C110" s="127"/>
      <c r="D110" s="127"/>
      <c r="E110" s="128"/>
      <c r="F110" s="145"/>
      <c r="G110" s="142"/>
      <c r="H110" s="53">
        <f>I110</f>
        <v>18342311.946976744</v>
      </c>
      <c r="I110" s="56">
        <f>'[6]2017'!$E$6+'[6]2017'!$F$6-I111</f>
        <v>18342311.946976744</v>
      </c>
      <c r="J110" s="224"/>
      <c r="K110" s="224"/>
      <c r="L110" s="224"/>
      <c r="M110" s="222"/>
      <c r="N110" s="239"/>
    </row>
    <row r="111" spans="1:14" ht="15.75" customHeight="1">
      <c r="A111" s="126" t="s">
        <v>75</v>
      </c>
      <c r="B111" s="127"/>
      <c r="C111" s="127"/>
      <c r="D111" s="127"/>
      <c r="E111" s="128"/>
      <c r="F111" s="22"/>
      <c r="G111" s="23">
        <v>119</v>
      </c>
      <c r="H111" s="53">
        <f>I111</f>
        <v>5225045.103023256</v>
      </c>
      <c r="I111" s="53">
        <f>23242442.01/129*29</f>
        <v>5225045.103023256</v>
      </c>
      <c r="J111" s="24"/>
      <c r="K111" s="24"/>
      <c r="L111" s="24"/>
      <c r="M111" s="23">
        <v>0</v>
      </c>
      <c r="N111" s="44"/>
    </row>
    <row r="112" spans="1:14" ht="15.75" customHeight="1">
      <c r="A112" s="138" t="s">
        <v>76</v>
      </c>
      <c r="B112" s="139"/>
      <c r="C112" s="139"/>
      <c r="D112" s="139"/>
      <c r="E112" s="140"/>
      <c r="F112" s="60">
        <v>220</v>
      </c>
      <c r="G112" s="24"/>
      <c r="H112" s="58">
        <f>J112</f>
        <v>625000</v>
      </c>
      <c r="I112" s="58"/>
      <c r="J112" s="58">
        <f>J104</f>
        <v>625000</v>
      </c>
      <c r="K112" s="24"/>
      <c r="L112" s="24"/>
      <c r="M112" s="24"/>
      <c r="N112" s="44"/>
    </row>
    <row r="113" spans="1:14" ht="15.75">
      <c r="A113" s="126" t="s">
        <v>5</v>
      </c>
      <c r="B113" s="127"/>
      <c r="C113" s="127"/>
      <c r="D113" s="127"/>
      <c r="E113" s="128"/>
      <c r="F113" s="26"/>
      <c r="G113" s="24"/>
      <c r="H113" s="24"/>
      <c r="I113" s="24"/>
      <c r="J113" s="24"/>
      <c r="K113" s="24"/>
      <c r="L113" s="24"/>
      <c r="M113" s="24"/>
      <c r="N113" s="44"/>
    </row>
    <row r="114" spans="1:14" ht="15.75" customHeight="1">
      <c r="A114" s="138" t="s">
        <v>77</v>
      </c>
      <c r="B114" s="139"/>
      <c r="C114" s="139"/>
      <c r="D114" s="139"/>
      <c r="E114" s="140"/>
      <c r="F114" s="60">
        <v>230</v>
      </c>
      <c r="G114" s="24"/>
      <c r="H114" s="58">
        <f>I114</f>
        <v>34000</v>
      </c>
      <c r="I114" s="58">
        <v>34000</v>
      </c>
      <c r="J114" s="58"/>
      <c r="K114" s="24"/>
      <c r="L114" s="24"/>
      <c r="M114" s="23"/>
      <c r="N114" s="44"/>
    </row>
    <row r="115" spans="1:14" ht="16.5" customHeight="1">
      <c r="A115" s="126" t="s">
        <v>5</v>
      </c>
      <c r="B115" s="127"/>
      <c r="C115" s="127"/>
      <c r="D115" s="127"/>
      <c r="E115" s="128"/>
      <c r="F115" s="154"/>
      <c r="G115" s="141">
        <v>851</v>
      </c>
      <c r="H115" s="152">
        <f>I115</f>
        <v>16700</v>
      </c>
      <c r="I115" s="238">
        <v>16700</v>
      </c>
      <c r="J115" s="240"/>
      <c r="K115" s="224"/>
      <c r="L115" s="224"/>
      <c r="M115" s="222"/>
      <c r="N115" s="239"/>
    </row>
    <row r="116" spans="1:14" ht="13.5" customHeight="1">
      <c r="A116" s="126" t="s">
        <v>78</v>
      </c>
      <c r="B116" s="127"/>
      <c r="C116" s="127"/>
      <c r="D116" s="127"/>
      <c r="E116" s="128"/>
      <c r="F116" s="155"/>
      <c r="G116" s="142"/>
      <c r="H116" s="153"/>
      <c r="I116" s="238"/>
      <c r="J116" s="240"/>
      <c r="K116" s="224"/>
      <c r="L116" s="224"/>
      <c r="M116" s="222"/>
      <c r="N116" s="239"/>
    </row>
    <row r="117" spans="1:14" ht="15.75" customHeight="1">
      <c r="A117" s="126" t="s">
        <v>79</v>
      </c>
      <c r="B117" s="127"/>
      <c r="C117" s="127"/>
      <c r="D117" s="127"/>
      <c r="E117" s="128"/>
      <c r="F117" s="26"/>
      <c r="G117" s="23">
        <v>852</v>
      </c>
      <c r="H117" s="53">
        <f>I117</f>
        <v>1500</v>
      </c>
      <c r="I117" s="53">
        <v>1500</v>
      </c>
      <c r="J117" s="58"/>
      <c r="K117" s="24"/>
      <c r="L117" s="24"/>
      <c r="M117" s="23"/>
      <c r="N117" s="44"/>
    </row>
    <row r="118" spans="1:14" ht="16.5" customHeight="1">
      <c r="A118" s="126" t="s">
        <v>80</v>
      </c>
      <c r="B118" s="127"/>
      <c r="C118" s="127"/>
      <c r="D118" s="127"/>
      <c r="E118" s="128"/>
      <c r="F118" s="143">
        <v>240</v>
      </c>
      <c r="G118" s="146"/>
      <c r="H118" s="146"/>
      <c r="I118" s="224"/>
      <c r="J118" s="224"/>
      <c r="K118" s="224"/>
      <c r="L118" s="224"/>
      <c r="M118" s="224"/>
      <c r="N118" s="239"/>
    </row>
    <row r="119" spans="1:14" ht="17.25" customHeight="1">
      <c r="A119" s="126" t="s">
        <v>81</v>
      </c>
      <c r="B119" s="127"/>
      <c r="C119" s="127"/>
      <c r="D119" s="127"/>
      <c r="E119" s="128"/>
      <c r="F119" s="144"/>
      <c r="G119" s="147"/>
      <c r="H119" s="147"/>
      <c r="I119" s="224"/>
      <c r="J119" s="224"/>
      <c r="K119" s="224"/>
      <c r="L119" s="224"/>
      <c r="M119" s="224"/>
      <c r="N119" s="239"/>
    </row>
    <row r="120" spans="1:14" ht="13.5" customHeight="1">
      <c r="A120" s="126" t="s">
        <v>82</v>
      </c>
      <c r="B120" s="127"/>
      <c r="C120" s="127"/>
      <c r="D120" s="127"/>
      <c r="E120" s="128"/>
      <c r="F120" s="145"/>
      <c r="G120" s="148"/>
      <c r="H120" s="148"/>
      <c r="I120" s="224"/>
      <c r="J120" s="224"/>
      <c r="K120" s="224"/>
      <c r="L120" s="224"/>
      <c r="M120" s="224"/>
      <c r="N120" s="239"/>
    </row>
    <row r="121" spans="1:14" ht="30.75" customHeight="1">
      <c r="A121" s="126" t="s">
        <v>83</v>
      </c>
      <c r="B121" s="127"/>
      <c r="C121" s="127"/>
      <c r="D121" s="127"/>
      <c r="E121" s="128"/>
      <c r="F121" s="22">
        <v>250</v>
      </c>
      <c r="G121" s="24"/>
      <c r="H121" s="24"/>
      <c r="I121" s="24"/>
      <c r="J121" s="24"/>
      <c r="K121" s="24"/>
      <c r="L121" s="24"/>
      <c r="M121" s="24"/>
      <c r="N121" s="44"/>
    </row>
    <row r="122" spans="1:14" ht="15.75" customHeight="1">
      <c r="A122" s="138" t="s">
        <v>84</v>
      </c>
      <c r="B122" s="139"/>
      <c r="C122" s="139"/>
      <c r="D122" s="139"/>
      <c r="E122" s="140"/>
      <c r="F122" s="60">
        <v>260</v>
      </c>
      <c r="G122" s="24">
        <v>244</v>
      </c>
      <c r="H122" s="58">
        <f>I122+M122</f>
        <v>7961382.949999999</v>
      </c>
      <c r="I122" s="58">
        <f>I101-I108-I114</f>
        <v>5911382.949999999</v>
      </c>
      <c r="J122" s="24"/>
      <c r="K122" s="24"/>
      <c r="L122" s="24"/>
      <c r="M122" s="58">
        <f>M99</f>
        <v>2050000</v>
      </c>
      <c r="N122" s="44"/>
    </row>
    <row r="123" spans="1:14" ht="15.75" customHeight="1">
      <c r="A123" s="126" t="s">
        <v>85</v>
      </c>
      <c r="B123" s="127"/>
      <c r="C123" s="127"/>
      <c r="D123" s="127"/>
      <c r="E123" s="128"/>
      <c r="F123" s="22">
        <v>300</v>
      </c>
      <c r="G123" s="23" t="s">
        <v>9</v>
      </c>
      <c r="H123" s="53">
        <f>M123</f>
        <v>140000</v>
      </c>
      <c r="I123" s="24">
        <f>I124</f>
        <v>0</v>
      </c>
      <c r="J123" s="24"/>
      <c r="K123" s="24"/>
      <c r="L123" s="24"/>
      <c r="M123" s="53">
        <f>M124</f>
        <v>140000</v>
      </c>
      <c r="N123" s="44"/>
    </row>
    <row r="124" spans="1:14" ht="12" customHeight="1">
      <c r="A124" s="126" t="s">
        <v>5</v>
      </c>
      <c r="B124" s="127"/>
      <c r="C124" s="127"/>
      <c r="D124" s="127"/>
      <c r="E124" s="128"/>
      <c r="F124" s="143">
        <v>310</v>
      </c>
      <c r="G124" s="141">
        <v>510</v>
      </c>
      <c r="H124" s="152">
        <f>M124</f>
        <v>140000</v>
      </c>
      <c r="I124" s="224"/>
      <c r="J124" s="224"/>
      <c r="K124" s="224"/>
      <c r="L124" s="224"/>
      <c r="M124" s="238">
        <v>140000</v>
      </c>
      <c r="N124" s="239"/>
    </row>
    <row r="125" spans="1:14" ht="13.5" customHeight="1">
      <c r="A125" s="126" t="s">
        <v>86</v>
      </c>
      <c r="B125" s="127"/>
      <c r="C125" s="127"/>
      <c r="D125" s="127"/>
      <c r="E125" s="128"/>
      <c r="F125" s="145"/>
      <c r="G125" s="142"/>
      <c r="H125" s="153"/>
      <c r="I125" s="224"/>
      <c r="J125" s="224"/>
      <c r="K125" s="224"/>
      <c r="L125" s="224"/>
      <c r="M125" s="238"/>
      <c r="N125" s="239"/>
    </row>
    <row r="126" spans="1:14" ht="15.75" customHeight="1">
      <c r="A126" s="126" t="s">
        <v>87</v>
      </c>
      <c r="B126" s="127"/>
      <c r="C126" s="127"/>
      <c r="D126" s="127"/>
      <c r="E126" s="128"/>
      <c r="F126" s="22">
        <v>320</v>
      </c>
      <c r="G126" s="24"/>
      <c r="H126" s="24"/>
      <c r="I126" s="24"/>
      <c r="J126" s="24"/>
      <c r="K126" s="24"/>
      <c r="L126" s="24"/>
      <c r="M126" s="58"/>
      <c r="N126" s="44"/>
    </row>
    <row r="127" spans="1:14" ht="15.75" customHeight="1">
      <c r="A127" s="126" t="s">
        <v>88</v>
      </c>
      <c r="B127" s="127"/>
      <c r="C127" s="127"/>
      <c r="D127" s="127"/>
      <c r="E127" s="128"/>
      <c r="F127" s="22">
        <v>400</v>
      </c>
      <c r="G127" s="23" t="s">
        <v>9</v>
      </c>
      <c r="H127" s="53">
        <f>M127</f>
        <v>140000</v>
      </c>
      <c r="I127" s="24"/>
      <c r="J127" s="24"/>
      <c r="K127" s="24"/>
      <c r="L127" s="24"/>
      <c r="M127" s="53">
        <f>M128</f>
        <v>140000</v>
      </c>
      <c r="N127" s="44"/>
    </row>
    <row r="128" spans="1:14" ht="16.5" customHeight="1">
      <c r="A128" s="126" t="s">
        <v>89</v>
      </c>
      <c r="B128" s="127"/>
      <c r="C128" s="127"/>
      <c r="D128" s="127"/>
      <c r="E128" s="128"/>
      <c r="F128" s="143">
        <v>410</v>
      </c>
      <c r="G128" s="141">
        <v>610</v>
      </c>
      <c r="H128" s="152">
        <f>M128</f>
        <v>140000</v>
      </c>
      <c r="I128" s="224"/>
      <c r="J128" s="224"/>
      <c r="K128" s="224"/>
      <c r="L128" s="224"/>
      <c r="M128" s="238">
        <v>140000</v>
      </c>
      <c r="N128" s="239"/>
    </row>
    <row r="129" spans="1:14" ht="14.25" customHeight="1">
      <c r="A129" s="126" t="s">
        <v>90</v>
      </c>
      <c r="B129" s="127"/>
      <c r="C129" s="127"/>
      <c r="D129" s="127"/>
      <c r="E129" s="128"/>
      <c r="F129" s="145"/>
      <c r="G129" s="142"/>
      <c r="H129" s="153"/>
      <c r="I129" s="224"/>
      <c r="J129" s="224"/>
      <c r="K129" s="224"/>
      <c r="L129" s="224"/>
      <c r="M129" s="238"/>
      <c r="N129" s="239"/>
    </row>
    <row r="130" spans="1:14" ht="15.75" customHeight="1">
      <c r="A130" s="126" t="s">
        <v>91</v>
      </c>
      <c r="B130" s="127"/>
      <c r="C130" s="127"/>
      <c r="D130" s="127"/>
      <c r="E130" s="128"/>
      <c r="F130" s="22">
        <v>420</v>
      </c>
      <c r="G130" s="24"/>
      <c r="H130" s="24"/>
      <c r="I130" s="24"/>
      <c r="J130" s="24"/>
      <c r="K130" s="24"/>
      <c r="L130" s="24"/>
      <c r="M130" s="58"/>
      <c r="N130" s="44"/>
    </row>
    <row r="131" spans="1:14" ht="15.75" customHeight="1">
      <c r="A131" s="126" t="s">
        <v>92</v>
      </c>
      <c r="B131" s="127"/>
      <c r="C131" s="127"/>
      <c r="D131" s="127"/>
      <c r="E131" s="128"/>
      <c r="F131" s="22">
        <v>500</v>
      </c>
      <c r="G131" s="23" t="s">
        <v>9</v>
      </c>
      <c r="H131" s="58">
        <f>I131+M131</f>
        <v>798752.33</v>
      </c>
      <c r="I131" s="58">
        <f>798752.33-M131</f>
        <v>740005.5299999999</v>
      </c>
      <c r="J131" s="24"/>
      <c r="K131" s="24"/>
      <c r="L131" s="24"/>
      <c r="M131" s="58">
        <v>58746.8</v>
      </c>
      <c r="N131" s="44"/>
    </row>
    <row r="132" spans="1:14" ht="16.5" customHeight="1" thickBot="1">
      <c r="A132" s="234" t="s">
        <v>93</v>
      </c>
      <c r="B132" s="235"/>
      <c r="C132" s="235"/>
      <c r="D132" s="235"/>
      <c r="E132" s="236"/>
      <c r="F132" s="30">
        <v>600</v>
      </c>
      <c r="G132" s="31" t="s">
        <v>9</v>
      </c>
      <c r="H132" s="61">
        <f>M132+I132</f>
        <v>40200</v>
      </c>
      <c r="I132" s="45"/>
      <c r="J132" s="45"/>
      <c r="K132" s="45"/>
      <c r="L132" s="45"/>
      <c r="M132" s="61">
        <v>40200</v>
      </c>
      <c r="N132" s="46"/>
    </row>
    <row r="133" spans="2:8" ht="14.25">
      <c r="B133" s="16"/>
      <c r="C133" s="16"/>
      <c r="D133" s="16"/>
      <c r="E133" s="16"/>
      <c r="F133" s="16"/>
      <c r="G133" s="16"/>
      <c r="H133" s="16"/>
    </row>
    <row r="134" spans="2:13" ht="23.25" customHeight="1">
      <c r="B134" s="196" t="s">
        <v>126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</row>
    <row r="135" ht="24.75" customHeight="1">
      <c r="I135" s="16" t="s">
        <v>121</v>
      </c>
    </row>
    <row r="137" ht="15.75" thickBot="1">
      <c r="N137" s="19" t="s">
        <v>53</v>
      </c>
    </row>
    <row r="138" spans="1:14" ht="34.5" customHeight="1">
      <c r="A138" s="230" t="s">
        <v>4</v>
      </c>
      <c r="B138" s="231"/>
      <c r="C138" s="231"/>
      <c r="D138" s="231"/>
      <c r="E138" s="231"/>
      <c r="F138" s="163" t="s">
        <v>54</v>
      </c>
      <c r="G138" s="163" t="s">
        <v>55</v>
      </c>
      <c r="H138" s="133" t="s">
        <v>56</v>
      </c>
      <c r="I138" s="134"/>
      <c r="J138" s="134"/>
      <c r="K138" s="134"/>
      <c r="L138" s="134"/>
      <c r="M138" s="134"/>
      <c r="N138" s="135"/>
    </row>
    <row r="139" spans="1:14" ht="15.75">
      <c r="A139" s="232"/>
      <c r="B139" s="233"/>
      <c r="C139" s="233"/>
      <c r="D139" s="233"/>
      <c r="E139" s="233"/>
      <c r="F139" s="132"/>
      <c r="G139" s="132"/>
      <c r="H139" s="237" t="s">
        <v>57</v>
      </c>
      <c r="I139" s="129" t="s">
        <v>6</v>
      </c>
      <c r="J139" s="127"/>
      <c r="K139" s="127"/>
      <c r="L139" s="127"/>
      <c r="M139" s="127"/>
      <c r="N139" s="130"/>
    </row>
    <row r="140" spans="1:14" ht="141.75">
      <c r="A140" s="232"/>
      <c r="B140" s="233"/>
      <c r="C140" s="233"/>
      <c r="D140" s="233"/>
      <c r="E140" s="233"/>
      <c r="F140" s="132"/>
      <c r="G140" s="132"/>
      <c r="H140" s="169"/>
      <c r="I140" s="21" t="s">
        <v>58</v>
      </c>
      <c r="J140" s="21" t="s">
        <v>59</v>
      </c>
      <c r="K140" s="21" t="s">
        <v>60</v>
      </c>
      <c r="L140" s="21" t="s">
        <v>61</v>
      </c>
      <c r="M140" s="129" t="s">
        <v>62</v>
      </c>
      <c r="N140" s="130"/>
    </row>
    <row r="141" spans="1:14" ht="15.75">
      <c r="A141" s="232"/>
      <c r="B141" s="233"/>
      <c r="C141" s="233"/>
      <c r="D141" s="233"/>
      <c r="E141" s="233"/>
      <c r="F141" s="132"/>
      <c r="G141" s="132"/>
      <c r="H141" s="170"/>
      <c r="I141" s="21"/>
      <c r="J141" s="21"/>
      <c r="K141" s="21"/>
      <c r="L141" s="21"/>
      <c r="M141" s="21" t="s">
        <v>57</v>
      </c>
      <c r="N141" s="28" t="s">
        <v>63</v>
      </c>
    </row>
    <row r="142" spans="1:14" ht="15.75" customHeight="1" thickBot="1">
      <c r="A142" s="164">
        <v>1</v>
      </c>
      <c r="B142" s="165"/>
      <c r="C142" s="165"/>
      <c r="D142" s="165"/>
      <c r="E142" s="165"/>
      <c r="F142" s="29">
        <v>2</v>
      </c>
      <c r="G142" s="29">
        <v>3</v>
      </c>
      <c r="H142" s="29">
        <v>4</v>
      </c>
      <c r="I142" s="29">
        <v>5</v>
      </c>
      <c r="J142" s="29">
        <v>6</v>
      </c>
      <c r="K142" s="29">
        <v>7</v>
      </c>
      <c r="L142" s="29">
        <v>8</v>
      </c>
      <c r="M142" s="29">
        <v>9</v>
      </c>
      <c r="N142" s="33">
        <v>10</v>
      </c>
    </row>
    <row r="143" spans="1:14" ht="15.75">
      <c r="A143" s="228" t="s">
        <v>64</v>
      </c>
      <c r="B143" s="229"/>
      <c r="C143" s="229"/>
      <c r="D143" s="229"/>
      <c r="E143" s="229"/>
      <c r="F143" s="47">
        <v>100</v>
      </c>
      <c r="G143" s="48" t="s">
        <v>9</v>
      </c>
      <c r="H143" s="54">
        <f>I143+M143+J143</f>
        <v>32292086</v>
      </c>
      <c r="I143" s="54">
        <f>I146</f>
        <v>29507086</v>
      </c>
      <c r="J143" s="54">
        <f>J149</f>
        <v>625000</v>
      </c>
      <c r="K143" s="55"/>
      <c r="L143" s="55"/>
      <c r="M143" s="54">
        <f>M145</f>
        <v>2160000</v>
      </c>
      <c r="N143" s="49"/>
    </row>
    <row r="144" spans="1:14" ht="15.75" customHeight="1">
      <c r="A144" s="131" t="s">
        <v>6</v>
      </c>
      <c r="B144" s="132"/>
      <c r="C144" s="132"/>
      <c r="D144" s="132"/>
      <c r="E144" s="132"/>
      <c r="F144" s="221">
        <v>110</v>
      </c>
      <c r="G144" s="222">
        <v>120</v>
      </c>
      <c r="H144" s="79"/>
      <c r="I144" s="23" t="s">
        <v>9</v>
      </c>
      <c r="J144" s="23" t="s">
        <v>9</v>
      </c>
      <c r="K144" s="23" t="s">
        <v>9</v>
      </c>
      <c r="L144" s="23" t="s">
        <v>9</v>
      </c>
      <c r="M144" s="53"/>
      <c r="N144" s="44" t="s">
        <v>9</v>
      </c>
    </row>
    <row r="145" spans="1:14" ht="15.75">
      <c r="A145" s="131" t="s">
        <v>65</v>
      </c>
      <c r="B145" s="132"/>
      <c r="C145" s="132"/>
      <c r="D145" s="132"/>
      <c r="E145" s="132"/>
      <c r="F145" s="221"/>
      <c r="G145" s="222"/>
      <c r="H145" s="57">
        <f>M145</f>
        <v>2160000</v>
      </c>
      <c r="I145" s="23"/>
      <c r="J145" s="23"/>
      <c r="K145" s="23"/>
      <c r="L145" s="23"/>
      <c r="M145" s="53">
        <v>2160000</v>
      </c>
      <c r="N145" s="44"/>
    </row>
    <row r="146" spans="1:14" ht="15.75">
      <c r="A146" s="131" t="s">
        <v>66</v>
      </c>
      <c r="B146" s="132"/>
      <c r="C146" s="132"/>
      <c r="D146" s="132"/>
      <c r="E146" s="132"/>
      <c r="F146" s="22">
        <v>120</v>
      </c>
      <c r="G146" s="23">
        <v>130</v>
      </c>
      <c r="H146" s="53">
        <f>I146</f>
        <v>29507086</v>
      </c>
      <c r="I146" s="53">
        <v>29507086</v>
      </c>
      <c r="J146" s="23" t="s">
        <v>9</v>
      </c>
      <c r="K146" s="23" t="s">
        <v>9</v>
      </c>
      <c r="L146" s="24"/>
      <c r="M146" s="53">
        <v>0</v>
      </c>
      <c r="N146" s="44"/>
    </row>
    <row r="147" spans="1:14" ht="15.75" customHeight="1">
      <c r="A147" s="131" t="s">
        <v>67</v>
      </c>
      <c r="B147" s="132"/>
      <c r="C147" s="132"/>
      <c r="D147" s="132"/>
      <c r="E147" s="132"/>
      <c r="F147" s="22">
        <v>130</v>
      </c>
      <c r="G147" s="24"/>
      <c r="H147" s="53"/>
      <c r="I147" s="23" t="s">
        <v>9</v>
      </c>
      <c r="J147" s="23" t="s">
        <v>9</v>
      </c>
      <c r="K147" s="23" t="s">
        <v>9</v>
      </c>
      <c r="L147" s="23" t="s">
        <v>9</v>
      </c>
      <c r="M147" s="23"/>
      <c r="N147" s="44" t="s">
        <v>9</v>
      </c>
    </row>
    <row r="148" spans="1:14" ht="15.75" customHeight="1">
      <c r="A148" s="131" t="s">
        <v>68</v>
      </c>
      <c r="B148" s="132"/>
      <c r="C148" s="132"/>
      <c r="D148" s="132"/>
      <c r="E148" s="132"/>
      <c r="F148" s="22">
        <v>140</v>
      </c>
      <c r="G148" s="24"/>
      <c r="H148" s="53"/>
      <c r="I148" s="23" t="s">
        <v>9</v>
      </c>
      <c r="J148" s="23" t="s">
        <v>9</v>
      </c>
      <c r="K148" s="23" t="s">
        <v>9</v>
      </c>
      <c r="L148" s="23" t="s">
        <v>9</v>
      </c>
      <c r="M148" s="23"/>
      <c r="N148" s="44" t="s">
        <v>9</v>
      </c>
    </row>
    <row r="149" spans="1:14" ht="15.75" customHeight="1">
      <c r="A149" s="131" t="s">
        <v>69</v>
      </c>
      <c r="B149" s="132"/>
      <c r="C149" s="132"/>
      <c r="D149" s="132"/>
      <c r="E149" s="132"/>
      <c r="F149" s="22">
        <v>150</v>
      </c>
      <c r="G149" s="23">
        <v>180</v>
      </c>
      <c r="H149" s="53">
        <f>J104</f>
        <v>625000</v>
      </c>
      <c r="I149" s="23" t="s">
        <v>9</v>
      </c>
      <c r="J149" s="53">
        <f>J104</f>
        <v>625000</v>
      </c>
      <c r="K149" s="23"/>
      <c r="L149" s="23" t="s">
        <v>9</v>
      </c>
      <c r="M149" s="23" t="s">
        <v>9</v>
      </c>
      <c r="N149" s="44" t="s">
        <v>9</v>
      </c>
    </row>
    <row r="150" spans="1:14" ht="15.75" customHeight="1">
      <c r="A150" s="131" t="s">
        <v>70</v>
      </c>
      <c r="B150" s="132"/>
      <c r="C150" s="132"/>
      <c r="D150" s="132"/>
      <c r="E150" s="132"/>
      <c r="F150" s="22">
        <v>160</v>
      </c>
      <c r="G150" s="24"/>
      <c r="H150" s="23"/>
      <c r="I150" s="23" t="s">
        <v>9</v>
      </c>
      <c r="J150" s="23" t="s">
        <v>9</v>
      </c>
      <c r="K150" s="23" t="s">
        <v>9</v>
      </c>
      <c r="L150" s="23" t="s">
        <v>9</v>
      </c>
      <c r="M150" s="25"/>
      <c r="N150" s="44"/>
    </row>
    <row r="151" spans="1:14" ht="15.75" customHeight="1">
      <c r="A151" s="131" t="s">
        <v>71</v>
      </c>
      <c r="B151" s="132"/>
      <c r="C151" s="132"/>
      <c r="D151" s="132"/>
      <c r="E151" s="132"/>
      <c r="F151" s="22">
        <v>180</v>
      </c>
      <c r="G151" s="23" t="s">
        <v>9</v>
      </c>
      <c r="H151" s="23"/>
      <c r="I151" s="23" t="s">
        <v>9</v>
      </c>
      <c r="J151" s="23" t="s">
        <v>9</v>
      </c>
      <c r="K151" s="23" t="s">
        <v>9</v>
      </c>
      <c r="L151" s="23" t="s">
        <v>9</v>
      </c>
      <c r="M151" s="25"/>
      <c r="N151" s="44" t="s">
        <v>9</v>
      </c>
    </row>
    <row r="152" spans="1:14" ht="15.75" customHeight="1">
      <c r="A152" s="225" t="s">
        <v>72</v>
      </c>
      <c r="B152" s="226"/>
      <c r="C152" s="226"/>
      <c r="D152" s="226"/>
      <c r="E152" s="226"/>
      <c r="F152" s="50">
        <v>200</v>
      </c>
      <c r="G152" s="51" t="s">
        <v>9</v>
      </c>
      <c r="H152" s="59">
        <f>I152+M152+J152</f>
        <v>32292086</v>
      </c>
      <c r="I152" s="59">
        <f>I153+I159+I167</f>
        <v>29507086</v>
      </c>
      <c r="J152" s="59">
        <f>J157</f>
        <v>625000</v>
      </c>
      <c r="K152" s="24"/>
      <c r="L152" s="24"/>
      <c r="M152" s="59">
        <f>SUM(M153:M167)</f>
        <v>2160000</v>
      </c>
      <c r="N152" s="52"/>
    </row>
    <row r="153" spans="1:14" ht="15.75" customHeight="1">
      <c r="A153" s="136" t="s">
        <v>73</v>
      </c>
      <c r="B153" s="137"/>
      <c r="C153" s="137"/>
      <c r="D153" s="137"/>
      <c r="E153" s="137"/>
      <c r="F153" s="60">
        <v>210</v>
      </c>
      <c r="G153" s="24"/>
      <c r="H153" s="58">
        <f>I108+M108</f>
        <v>23952957.05</v>
      </c>
      <c r="I153" s="58">
        <f>I155+I156+385600</f>
        <v>23952957.05</v>
      </c>
      <c r="J153" s="24"/>
      <c r="K153" s="24"/>
      <c r="L153" s="24"/>
      <c r="M153" s="24">
        <f>M154+M156</f>
        <v>0</v>
      </c>
      <c r="N153" s="44"/>
    </row>
    <row r="154" spans="1:14" ht="15.75" customHeight="1">
      <c r="A154" s="131" t="s">
        <v>5</v>
      </c>
      <c r="B154" s="132"/>
      <c r="C154" s="132"/>
      <c r="D154" s="132"/>
      <c r="E154" s="132"/>
      <c r="F154" s="221">
        <v>211</v>
      </c>
      <c r="G154" s="222">
        <v>111</v>
      </c>
      <c r="H154" s="23"/>
      <c r="I154" s="3"/>
      <c r="J154" s="24"/>
      <c r="K154" s="24"/>
      <c r="L154" s="24"/>
      <c r="M154" s="23">
        <v>0</v>
      </c>
      <c r="N154" s="44"/>
    </row>
    <row r="155" spans="1:14" ht="15.75" customHeight="1">
      <c r="A155" s="131" t="s">
        <v>74</v>
      </c>
      <c r="B155" s="132"/>
      <c r="C155" s="132"/>
      <c r="D155" s="132"/>
      <c r="E155" s="132"/>
      <c r="F155" s="221"/>
      <c r="G155" s="222"/>
      <c r="H155" s="53">
        <f>I155</f>
        <v>18342311.946976744</v>
      </c>
      <c r="I155" s="56">
        <f>I110</f>
        <v>18342311.946976744</v>
      </c>
      <c r="J155" s="24"/>
      <c r="K155" s="24"/>
      <c r="L155" s="24"/>
      <c r="M155" s="23"/>
      <c r="N155" s="44"/>
    </row>
    <row r="156" spans="1:14" ht="20.25" customHeight="1">
      <c r="A156" s="131" t="s">
        <v>75</v>
      </c>
      <c r="B156" s="132"/>
      <c r="C156" s="132"/>
      <c r="D156" s="132"/>
      <c r="E156" s="132"/>
      <c r="F156" s="22"/>
      <c r="G156" s="23">
        <v>119</v>
      </c>
      <c r="H156" s="53">
        <f>I156</f>
        <v>5225045.103023256</v>
      </c>
      <c r="I156" s="53">
        <f>I111</f>
        <v>5225045.103023256</v>
      </c>
      <c r="J156" s="24"/>
      <c r="K156" s="24"/>
      <c r="L156" s="24"/>
      <c r="M156" s="23">
        <v>0</v>
      </c>
      <c r="N156" s="44"/>
    </row>
    <row r="157" spans="1:14" ht="15.75" customHeight="1">
      <c r="A157" s="136" t="s">
        <v>76</v>
      </c>
      <c r="B157" s="137"/>
      <c r="C157" s="137"/>
      <c r="D157" s="137"/>
      <c r="E157" s="137"/>
      <c r="F157" s="60">
        <v>220</v>
      </c>
      <c r="G157" s="24"/>
      <c r="H157" s="58">
        <f>J157</f>
        <v>625000</v>
      </c>
      <c r="I157" s="24"/>
      <c r="J157" s="58">
        <f>J149</f>
        <v>625000</v>
      </c>
      <c r="K157" s="24"/>
      <c r="L157" s="24"/>
      <c r="M157" s="24"/>
      <c r="N157" s="44"/>
    </row>
    <row r="158" spans="1:14" ht="15.75">
      <c r="A158" s="131" t="s">
        <v>5</v>
      </c>
      <c r="B158" s="132"/>
      <c r="C158" s="132"/>
      <c r="D158" s="132"/>
      <c r="E158" s="132"/>
      <c r="F158" s="26"/>
      <c r="G158" s="24"/>
      <c r="H158" s="24"/>
      <c r="I158" s="24"/>
      <c r="J158" s="24"/>
      <c r="K158" s="24"/>
      <c r="L158" s="24"/>
      <c r="M158" s="24"/>
      <c r="N158" s="44"/>
    </row>
    <row r="159" spans="1:14" ht="15.75" customHeight="1">
      <c r="A159" s="136" t="s">
        <v>77</v>
      </c>
      <c r="B159" s="137"/>
      <c r="C159" s="137"/>
      <c r="D159" s="137"/>
      <c r="E159" s="137"/>
      <c r="F159" s="60">
        <v>230</v>
      </c>
      <c r="G159" s="24"/>
      <c r="H159" s="58">
        <f>I159</f>
        <v>34000</v>
      </c>
      <c r="I159" s="58">
        <f>I114</f>
        <v>34000</v>
      </c>
      <c r="J159" s="58"/>
      <c r="K159" s="24"/>
      <c r="L159" s="24"/>
      <c r="M159" s="23"/>
      <c r="N159" s="44"/>
    </row>
    <row r="160" spans="1:14" ht="15.75" customHeight="1">
      <c r="A160" s="131" t="s">
        <v>5</v>
      </c>
      <c r="B160" s="132"/>
      <c r="C160" s="132"/>
      <c r="D160" s="132"/>
      <c r="E160" s="132"/>
      <c r="F160" s="227"/>
      <c r="G160" s="222">
        <v>851</v>
      </c>
      <c r="H160" s="238">
        <f>I161</f>
        <v>16700</v>
      </c>
      <c r="I160" s="53"/>
      <c r="J160" s="58"/>
      <c r="K160" s="24"/>
      <c r="L160" s="24"/>
      <c r="M160" s="23"/>
      <c r="N160" s="44"/>
    </row>
    <row r="161" spans="1:14" ht="15.75" customHeight="1">
      <c r="A161" s="131" t="s">
        <v>78</v>
      </c>
      <c r="B161" s="132"/>
      <c r="C161" s="132"/>
      <c r="D161" s="132"/>
      <c r="E161" s="132"/>
      <c r="F161" s="227"/>
      <c r="G161" s="222"/>
      <c r="H161" s="238"/>
      <c r="I161" s="53">
        <f>I115</f>
        <v>16700</v>
      </c>
      <c r="J161" s="58"/>
      <c r="K161" s="24"/>
      <c r="L161" s="24"/>
      <c r="M161" s="23"/>
      <c r="N161" s="44"/>
    </row>
    <row r="162" spans="1:14" ht="15.75">
      <c r="A162" s="131" t="s">
        <v>79</v>
      </c>
      <c r="B162" s="132"/>
      <c r="C162" s="132"/>
      <c r="D162" s="132"/>
      <c r="E162" s="132"/>
      <c r="F162" s="26"/>
      <c r="G162" s="23">
        <v>852</v>
      </c>
      <c r="H162" s="53">
        <f>I162</f>
        <v>1500</v>
      </c>
      <c r="I162" s="53">
        <f>I117</f>
        <v>1500</v>
      </c>
      <c r="J162" s="58"/>
      <c r="K162" s="24"/>
      <c r="L162" s="24"/>
      <c r="M162" s="23"/>
      <c r="N162" s="44"/>
    </row>
    <row r="163" spans="1:14" ht="15.75" customHeight="1">
      <c r="A163" s="131" t="s">
        <v>80</v>
      </c>
      <c r="B163" s="132"/>
      <c r="C163" s="132"/>
      <c r="D163" s="132"/>
      <c r="E163" s="132"/>
      <c r="F163" s="221">
        <v>240</v>
      </c>
      <c r="G163" s="224"/>
      <c r="H163" s="224"/>
      <c r="I163" s="24"/>
      <c r="J163" s="24"/>
      <c r="K163" s="24"/>
      <c r="L163" s="24"/>
      <c r="M163" s="24"/>
      <c r="N163" s="44"/>
    </row>
    <row r="164" spans="1:14" ht="15.75">
      <c r="A164" s="131" t="s">
        <v>81</v>
      </c>
      <c r="B164" s="132"/>
      <c r="C164" s="132"/>
      <c r="D164" s="132"/>
      <c r="E164" s="132"/>
      <c r="F164" s="221"/>
      <c r="G164" s="224"/>
      <c r="H164" s="224"/>
      <c r="I164" s="24"/>
      <c r="J164" s="24"/>
      <c r="K164" s="24"/>
      <c r="L164" s="24"/>
      <c r="M164" s="24"/>
      <c r="N164" s="44"/>
    </row>
    <row r="165" spans="1:14" ht="15.75" customHeight="1">
      <c r="A165" s="131" t="s">
        <v>82</v>
      </c>
      <c r="B165" s="132"/>
      <c r="C165" s="132"/>
      <c r="D165" s="132"/>
      <c r="E165" s="132"/>
      <c r="F165" s="221"/>
      <c r="G165" s="224"/>
      <c r="H165" s="224"/>
      <c r="I165" s="24"/>
      <c r="J165" s="24"/>
      <c r="K165" s="24"/>
      <c r="L165" s="24"/>
      <c r="M165" s="24"/>
      <c r="N165" s="44"/>
    </row>
    <row r="166" spans="1:14" ht="15.75" customHeight="1">
      <c r="A166" s="131" t="s">
        <v>83</v>
      </c>
      <c r="B166" s="132"/>
      <c r="C166" s="132"/>
      <c r="D166" s="132"/>
      <c r="E166" s="132"/>
      <c r="F166" s="22">
        <v>250</v>
      </c>
      <c r="G166" s="24"/>
      <c r="H166" s="24"/>
      <c r="I166" s="24"/>
      <c r="J166" s="24"/>
      <c r="K166" s="24"/>
      <c r="L166" s="24"/>
      <c r="M166" s="24"/>
      <c r="N166" s="44"/>
    </row>
    <row r="167" spans="1:14" ht="15.75" customHeight="1">
      <c r="A167" s="136" t="s">
        <v>84</v>
      </c>
      <c r="B167" s="137"/>
      <c r="C167" s="137"/>
      <c r="D167" s="137"/>
      <c r="E167" s="137"/>
      <c r="F167" s="60">
        <v>260</v>
      </c>
      <c r="G167" s="24">
        <v>244</v>
      </c>
      <c r="H167" s="58">
        <f>I167+M167</f>
        <v>7680128.949999999</v>
      </c>
      <c r="I167" s="58">
        <f>I146-I153-I159</f>
        <v>5520128.949999999</v>
      </c>
      <c r="J167" s="24"/>
      <c r="K167" s="24"/>
      <c r="L167" s="24"/>
      <c r="M167" s="58">
        <f>M145</f>
        <v>2160000</v>
      </c>
      <c r="N167" s="44"/>
    </row>
    <row r="168" spans="1:14" ht="15.75" customHeight="1">
      <c r="A168" s="131" t="s">
        <v>85</v>
      </c>
      <c r="B168" s="132"/>
      <c r="C168" s="132"/>
      <c r="D168" s="132"/>
      <c r="E168" s="132"/>
      <c r="F168" s="22">
        <v>300</v>
      </c>
      <c r="G168" s="23" t="s">
        <v>9</v>
      </c>
      <c r="H168" s="58">
        <f>H170</f>
        <v>120000</v>
      </c>
      <c r="I168" s="24"/>
      <c r="J168" s="24"/>
      <c r="K168" s="24"/>
      <c r="L168" s="24"/>
      <c r="M168" s="58">
        <f>M170</f>
        <v>120000</v>
      </c>
      <c r="N168" s="44"/>
    </row>
    <row r="169" spans="1:14" ht="15.75" customHeight="1">
      <c r="A169" s="131" t="s">
        <v>5</v>
      </c>
      <c r="B169" s="132"/>
      <c r="C169" s="132"/>
      <c r="D169" s="132"/>
      <c r="E169" s="132"/>
      <c r="F169" s="221">
        <v>310</v>
      </c>
      <c r="G169" s="222">
        <v>510</v>
      </c>
      <c r="H169" s="79"/>
      <c r="I169" s="24"/>
      <c r="J169" s="24"/>
      <c r="K169" s="24"/>
      <c r="L169" s="24"/>
      <c r="M169" s="53"/>
      <c r="N169" s="44"/>
    </row>
    <row r="170" spans="1:14" ht="15.75" customHeight="1">
      <c r="A170" s="131" t="s">
        <v>86</v>
      </c>
      <c r="B170" s="132"/>
      <c r="C170" s="132"/>
      <c r="D170" s="132"/>
      <c r="E170" s="132"/>
      <c r="F170" s="221"/>
      <c r="G170" s="222"/>
      <c r="H170" s="57">
        <f>M170</f>
        <v>120000</v>
      </c>
      <c r="I170" s="24"/>
      <c r="J170" s="24"/>
      <c r="K170" s="24"/>
      <c r="L170" s="24"/>
      <c r="M170" s="53">
        <v>120000</v>
      </c>
      <c r="N170" s="44"/>
    </row>
    <row r="171" spans="1:14" ht="15.75" customHeight="1">
      <c r="A171" s="131" t="s">
        <v>87</v>
      </c>
      <c r="B171" s="132"/>
      <c r="C171" s="132"/>
      <c r="D171" s="132"/>
      <c r="E171" s="132"/>
      <c r="F171" s="22">
        <v>320</v>
      </c>
      <c r="G171" s="24"/>
      <c r="H171" s="24"/>
      <c r="I171" s="24"/>
      <c r="J171" s="24"/>
      <c r="K171" s="24"/>
      <c r="L171" s="24"/>
      <c r="M171" s="58"/>
      <c r="N171" s="44"/>
    </row>
    <row r="172" spans="1:14" ht="15.75" customHeight="1">
      <c r="A172" s="131" t="s">
        <v>88</v>
      </c>
      <c r="B172" s="132"/>
      <c r="C172" s="132"/>
      <c r="D172" s="132"/>
      <c r="E172" s="132"/>
      <c r="F172" s="22">
        <v>400</v>
      </c>
      <c r="G172" s="23" t="s">
        <v>9</v>
      </c>
      <c r="H172" s="58">
        <f>H174</f>
        <v>120000</v>
      </c>
      <c r="I172" s="24"/>
      <c r="J172" s="24"/>
      <c r="K172" s="24"/>
      <c r="L172" s="24"/>
      <c r="M172" s="58">
        <f>M174</f>
        <v>120000</v>
      </c>
      <c r="N172" s="44"/>
    </row>
    <row r="173" spans="1:14" ht="15.75">
      <c r="A173" s="131" t="s">
        <v>89</v>
      </c>
      <c r="B173" s="132"/>
      <c r="C173" s="132"/>
      <c r="D173" s="132"/>
      <c r="E173" s="132"/>
      <c r="F173" s="221">
        <v>410</v>
      </c>
      <c r="G173" s="222">
        <v>610</v>
      </c>
      <c r="H173" s="79"/>
      <c r="I173" s="24"/>
      <c r="J173" s="24"/>
      <c r="K173" s="24"/>
      <c r="L173" s="24"/>
      <c r="M173" s="53"/>
      <c r="N173" s="44"/>
    </row>
    <row r="174" spans="1:14" ht="15.75" customHeight="1">
      <c r="A174" s="131" t="s">
        <v>90</v>
      </c>
      <c r="B174" s="132"/>
      <c r="C174" s="132"/>
      <c r="D174" s="132"/>
      <c r="E174" s="132"/>
      <c r="F174" s="221"/>
      <c r="G174" s="222"/>
      <c r="H174" s="57">
        <f>M174</f>
        <v>120000</v>
      </c>
      <c r="I174" s="24"/>
      <c r="J174" s="24"/>
      <c r="K174" s="24"/>
      <c r="L174" s="24"/>
      <c r="M174" s="53">
        <v>120000</v>
      </c>
      <c r="N174" s="44"/>
    </row>
    <row r="175" spans="1:14" ht="15.75" customHeight="1">
      <c r="A175" s="131" t="s">
        <v>91</v>
      </c>
      <c r="B175" s="132"/>
      <c r="C175" s="132"/>
      <c r="D175" s="132"/>
      <c r="E175" s="132"/>
      <c r="F175" s="22">
        <v>420</v>
      </c>
      <c r="G175" s="24"/>
      <c r="H175" s="24"/>
      <c r="I175" s="24"/>
      <c r="J175" s="24"/>
      <c r="K175" s="24"/>
      <c r="L175" s="24"/>
      <c r="M175" s="58"/>
      <c r="N175" s="44"/>
    </row>
    <row r="176" spans="1:14" ht="15.75" customHeight="1">
      <c r="A176" s="131" t="s">
        <v>92</v>
      </c>
      <c r="B176" s="132"/>
      <c r="C176" s="132"/>
      <c r="D176" s="132"/>
      <c r="E176" s="132"/>
      <c r="F176" s="22">
        <v>500</v>
      </c>
      <c r="G176" s="23" t="s">
        <v>9</v>
      </c>
      <c r="H176" s="58">
        <f>I176+M176</f>
        <v>40200</v>
      </c>
      <c r="I176" s="58">
        <f>I132</f>
        <v>0</v>
      </c>
      <c r="J176" s="24"/>
      <c r="K176" s="24"/>
      <c r="L176" s="24"/>
      <c r="M176" s="58">
        <f>M132</f>
        <v>40200</v>
      </c>
      <c r="N176" s="44"/>
    </row>
    <row r="177" spans="1:14" ht="16.5" thickBot="1">
      <c r="A177" s="164" t="s">
        <v>93</v>
      </c>
      <c r="B177" s="165"/>
      <c r="C177" s="165"/>
      <c r="D177" s="165"/>
      <c r="E177" s="165"/>
      <c r="F177" s="30">
        <v>600</v>
      </c>
      <c r="G177" s="31" t="s">
        <v>9</v>
      </c>
      <c r="H177" s="61">
        <f>I177+M177</f>
        <v>45600</v>
      </c>
      <c r="I177" s="61">
        <v>20600</v>
      </c>
      <c r="J177" s="45"/>
      <c r="K177" s="45"/>
      <c r="L177" s="45"/>
      <c r="M177" s="61">
        <v>25000</v>
      </c>
      <c r="N177" s="46"/>
    </row>
    <row r="178" ht="15.75" customHeight="1"/>
    <row r="179" ht="15.75" customHeight="1"/>
    <row r="180" ht="15.75" customHeight="1"/>
    <row r="181" spans="1:13" ht="15.75" customHeight="1">
      <c r="A181" s="196" t="s">
        <v>127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</row>
    <row r="182" spans="1:13" ht="14.25" customHeight="1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</row>
    <row r="184" spans="8:9" ht="15">
      <c r="H184" s="196" t="s">
        <v>128</v>
      </c>
      <c r="I184" s="196"/>
    </row>
    <row r="185" spans="9:14" ht="15.75" thickBot="1">
      <c r="I185" s="16"/>
      <c r="J185" s="16"/>
      <c r="K185" s="16"/>
      <c r="L185" s="16"/>
      <c r="M185" s="16"/>
      <c r="N185" s="19" t="s">
        <v>53</v>
      </c>
    </row>
    <row r="186" spans="1:14" ht="21" customHeight="1">
      <c r="A186" s="230" t="s">
        <v>4</v>
      </c>
      <c r="B186" s="231"/>
      <c r="C186" s="231"/>
      <c r="D186" s="231"/>
      <c r="E186" s="231"/>
      <c r="F186" s="163" t="s">
        <v>54</v>
      </c>
      <c r="G186" s="163" t="s">
        <v>55</v>
      </c>
      <c r="H186" s="133" t="s">
        <v>56</v>
      </c>
      <c r="I186" s="134"/>
      <c r="J186" s="134"/>
      <c r="K186" s="134"/>
      <c r="L186" s="134"/>
      <c r="M186" s="134"/>
      <c r="N186" s="135"/>
    </row>
    <row r="187" spans="1:14" ht="15.75">
      <c r="A187" s="232"/>
      <c r="B187" s="233"/>
      <c r="C187" s="233"/>
      <c r="D187" s="233"/>
      <c r="E187" s="233"/>
      <c r="F187" s="132"/>
      <c r="G187" s="132"/>
      <c r="H187" s="132" t="s">
        <v>57</v>
      </c>
      <c r="I187" s="129" t="s">
        <v>6</v>
      </c>
      <c r="J187" s="127"/>
      <c r="K187" s="127"/>
      <c r="L187" s="127"/>
      <c r="M187" s="127"/>
      <c r="N187" s="130"/>
    </row>
    <row r="188" spans="1:14" ht="141.75">
      <c r="A188" s="232"/>
      <c r="B188" s="233"/>
      <c r="C188" s="233"/>
      <c r="D188" s="233"/>
      <c r="E188" s="233"/>
      <c r="F188" s="132"/>
      <c r="G188" s="132"/>
      <c r="H188" s="132"/>
      <c r="I188" s="21" t="s">
        <v>58</v>
      </c>
      <c r="J188" s="21" t="s">
        <v>59</v>
      </c>
      <c r="K188" s="21" t="s">
        <v>60</v>
      </c>
      <c r="L188" s="21" t="s">
        <v>61</v>
      </c>
      <c r="M188" s="129" t="s">
        <v>62</v>
      </c>
      <c r="N188" s="130"/>
    </row>
    <row r="189" spans="1:14" ht="15.75" customHeight="1">
      <c r="A189" s="232"/>
      <c r="B189" s="233"/>
      <c r="C189" s="233"/>
      <c r="D189" s="233"/>
      <c r="E189" s="233"/>
      <c r="F189" s="132"/>
      <c r="G189" s="132"/>
      <c r="H189" s="132"/>
      <c r="I189" s="21"/>
      <c r="J189" s="21"/>
      <c r="K189" s="21"/>
      <c r="L189" s="21"/>
      <c r="M189" s="21" t="s">
        <v>57</v>
      </c>
      <c r="N189" s="28" t="s">
        <v>63</v>
      </c>
    </row>
    <row r="190" spans="1:14" ht="16.5" thickBot="1">
      <c r="A190" s="164">
        <v>1</v>
      </c>
      <c r="B190" s="165"/>
      <c r="C190" s="165"/>
      <c r="D190" s="165"/>
      <c r="E190" s="165"/>
      <c r="F190" s="29">
        <v>2</v>
      </c>
      <c r="G190" s="29">
        <v>3</v>
      </c>
      <c r="H190" s="29">
        <v>4</v>
      </c>
      <c r="I190" s="29">
        <v>5</v>
      </c>
      <c r="J190" s="29">
        <v>6</v>
      </c>
      <c r="K190" s="29">
        <v>7</v>
      </c>
      <c r="L190" s="29">
        <v>8</v>
      </c>
      <c r="M190" s="29">
        <v>9</v>
      </c>
      <c r="N190" s="33">
        <v>10</v>
      </c>
    </row>
    <row r="191" spans="1:14" ht="15.75" customHeight="1">
      <c r="A191" s="228" t="s">
        <v>64</v>
      </c>
      <c r="B191" s="229"/>
      <c r="C191" s="229"/>
      <c r="D191" s="229"/>
      <c r="E191" s="229"/>
      <c r="F191" s="47">
        <v>100</v>
      </c>
      <c r="G191" s="48" t="s">
        <v>9</v>
      </c>
      <c r="H191" s="54">
        <f>I191+M191+J191</f>
        <v>32161782.53</v>
      </c>
      <c r="I191" s="54">
        <f>I194</f>
        <v>29336782.53</v>
      </c>
      <c r="J191" s="54">
        <f>J197</f>
        <v>625000</v>
      </c>
      <c r="K191" s="55"/>
      <c r="L191" s="55"/>
      <c r="M191" s="54">
        <f>M193</f>
        <v>2200000</v>
      </c>
      <c r="N191" s="49"/>
    </row>
    <row r="192" spans="1:14" ht="15.75">
      <c r="A192" s="131" t="s">
        <v>6</v>
      </c>
      <c r="B192" s="132"/>
      <c r="C192" s="132"/>
      <c r="D192" s="132"/>
      <c r="E192" s="132"/>
      <c r="F192" s="221">
        <v>110</v>
      </c>
      <c r="G192" s="222">
        <v>120</v>
      </c>
      <c r="H192" s="79"/>
      <c r="I192" s="23" t="s">
        <v>9</v>
      </c>
      <c r="J192" s="23" t="s">
        <v>9</v>
      </c>
      <c r="K192" s="23" t="s">
        <v>9</v>
      </c>
      <c r="L192" s="23" t="s">
        <v>9</v>
      </c>
      <c r="M192" s="53"/>
      <c r="N192" s="44" t="s">
        <v>9</v>
      </c>
    </row>
    <row r="193" spans="1:14" ht="15.75">
      <c r="A193" s="131" t="s">
        <v>65</v>
      </c>
      <c r="B193" s="132"/>
      <c r="C193" s="132"/>
      <c r="D193" s="132"/>
      <c r="E193" s="132"/>
      <c r="F193" s="221"/>
      <c r="G193" s="222"/>
      <c r="H193" s="57">
        <f>M193</f>
        <v>2200000</v>
      </c>
      <c r="I193" s="23"/>
      <c r="J193" s="23"/>
      <c r="K193" s="23"/>
      <c r="L193" s="23"/>
      <c r="M193" s="53">
        <v>2200000</v>
      </c>
      <c r="N193" s="44"/>
    </row>
    <row r="194" spans="1:14" ht="15.75" customHeight="1">
      <c r="A194" s="131" t="s">
        <v>66</v>
      </c>
      <c r="B194" s="132"/>
      <c r="C194" s="132"/>
      <c r="D194" s="132"/>
      <c r="E194" s="132"/>
      <c r="F194" s="22">
        <v>120</v>
      </c>
      <c r="G194" s="23">
        <v>130</v>
      </c>
      <c r="H194" s="53">
        <f>I194</f>
        <v>29336782.53</v>
      </c>
      <c r="I194" s="53">
        <v>29336782.53</v>
      </c>
      <c r="J194" s="23" t="s">
        <v>9</v>
      </c>
      <c r="K194" s="23" t="s">
        <v>9</v>
      </c>
      <c r="L194" s="24"/>
      <c r="M194" s="53">
        <v>0</v>
      </c>
      <c r="N194" s="44"/>
    </row>
    <row r="195" spans="1:14" ht="15.75" customHeight="1">
      <c r="A195" s="131" t="s">
        <v>67</v>
      </c>
      <c r="B195" s="132"/>
      <c r="C195" s="132"/>
      <c r="D195" s="132"/>
      <c r="E195" s="132"/>
      <c r="F195" s="22">
        <v>130</v>
      </c>
      <c r="G195" s="24"/>
      <c r="H195" s="53"/>
      <c r="I195" s="23" t="s">
        <v>9</v>
      </c>
      <c r="J195" s="23" t="s">
        <v>9</v>
      </c>
      <c r="K195" s="23" t="s">
        <v>9</v>
      </c>
      <c r="L195" s="23" t="s">
        <v>9</v>
      </c>
      <c r="M195" s="23"/>
      <c r="N195" s="44" t="s">
        <v>9</v>
      </c>
    </row>
    <row r="196" spans="1:14" ht="15.75" customHeight="1">
      <c r="A196" s="131" t="s">
        <v>68</v>
      </c>
      <c r="B196" s="132"/>
      <c r="C196" s="132"/>
      <c r="D196" s="132"/>
      <c r="E196" s="132"/>
      <c r="F196" s="22">
        <v>140</v>
      </c>
      <c r="G196" s="24"/>
      <c r="H196" s="53"/>
      <c r="I196" s="23" t="s">
        <v>9</v>
      </c>
      <c r="J196" s="23" t="s">
        <v>9</v>
      </c>
      <c r="K196" s="23" t="s">
        <v>9</v>
      </c>
      <c r="L196" s="23" t="s">
        <v>9</v>
      </c>
      <c r="M196" s="23"/>
      <c r="N196" s="44" t="s">
        <v>9</v>
      </c>
    </row>
    <row r="197" spans="1:14" ht="15.75" customHeight="1">
      <c r="A197" s="131" t="s">
        <v>69</v>
      </c>
      <c r="B197" s="132"/>
      <c r="C197" s="132"/>
      <c r="D197" s="132"/>
      <c r="E197" s="132"/>
      <c r="F197" s="22">
        <v>150</v>
      </c>
      <c r="G197" s="23">
        <v>180</v>
      </c>
      <c r="H197" s="53">
        <f>J197</f>
        <v>625000</v>
      </c>
      <c r="I197" s="23" t="s">
        <v>9</v>
      </c>
      <c r="J197" s="53">
        <f>J149</f>
        <v>625000</v>
      </c>
      <c r="K197" s="23"/>
      <c r="L197" s="23" t="s">
        <v>9</v>
      </c>
      <c r="M197" s="23" t="s">
        <v>9</v>
      </c>
      <c r="N197" s="44" t="s">
        <v>9</v>
      </c>
    </row>
    <row r="198" spans="1:14" ht="15.75" customHeight="1">
      <c r="A198" s="131" t="s">
        <v>70</v>
      </c>
      <c r="B198" s="132"/>
      <c r="C198" s="132"/>
      <c r="D198" s="132"/>
      <c r="E198" s="132"/>
      <c r="F198" s="22">
        <v>160</v>
      </c>
      <c r="G198" s="24"/>
      <c r="H198" s="23"/>
      <c r="I198" s="23" t="s">
        <v>9</v>
      </c>
      <c r="J198" s="23" t="s">
        <v>9</v>
      </c>
      <c r="K198" s="23" t="s">
        <v>9</v>
      </c>
      <c r="L198" s="23" t="s">
        <v>9</v>
      </c>
      <c r="M198" s="25"/>
      <c r="N198" s="44"/>
    </row>
    <row r="199" spans="1:14" ht="15.75" customHeight="1">
      <c r="A199" s="131" t="s">
        <v>71</v>
      </c>
      <c r="B199" s="132"/>
      <c r="C199" s="132"/>
      <c r="D199" s="132"/>
      <c r="E199" s="132"/>
      <c r="F199" s="22">
        <v>180</v>
      </c>
      <c r="G199" s="23" t="s">
        <v>9</v>
      </c>
      <c r="H199" s="23"/>
      <c r="I199" s="23" t="s">
        <v>9</v>
      </c>
      <c r="J199" s="23" t="s">
        <v>9</v>
      </c>
      <c r="K199" s="23" t="s">
        <v>9</v>
      </c>
      <c r="L199" s="23" t="s">
        <v>9</v>
      </c>
      <c r="M199" s="25"/>
      <c r="N199" s="44" t="s">
        <v>9</v>
      </c>
    </row>
    <row r="200" spans="1:14" ht="15.75" customHeight="1">
      <c r="A200" s="225" t="s">
        <v>72</v>
      </c>
      <c r="B200" s="226"/>
      <c r="C200" s="226"/>
      <c r="D200" s="226"/>
      <c r="E200" s="226"/>
      <c r="F200" s="50">
        <v>200</v>
      </c>
      <c r="G200" s="51" t="s">
        <v>9</v>
      </c>
      <c r="H200" s="59">
        <f>I200+M200+J200</f>
        <v>32161782.53</v>
      </c>
      <c r="I200" s="59">
        <f>I201+I207+I215</f>
        <v>29336782.53</v>
      </c>
      <c r="J200" s="59">
        <f>J205</f>
        <v>625000</v>
      </c>
      <c r="K200" s="24"/>
      <c r="L200" s="24"/>
      <c r="M200" s="59">
        <f>SUM(M201:M215)</f>
        <v>2200000</v>
      </c>
      <c r="N200" s="52"/>
    </row>
    <row r="201" spans="1:14" ht="15.75" customHeight="1">
      <c r="A201" s="136" t="s">
        <v>73</v>
      </c>
      <c r="B201" s="137"/>
      <c r="C201" s="137"/>
      <c r="D201" s="137"/>
      <c r="E201" s="137"/>
      <c r="F201" s="60">
        <v>210</v>
      </c>
      <c r="G201" s="24"/>
      <c r="H201" s="58">
        <f>I153+M153</f>
        <v>23952957.05</v>
      </c>
      <c r="I201" s="58">
        <f>I203+I204+385600</f>
        <v>23952957.05</v>
      </c>
      <c r="J201" s="24"/>
      <c r="K201" s="24"/>
      <c r="L201" s="24"/>
      <c r="M201" s="24">
        <f>M202+M204</f>
        <v>0</v>
      </c>
      <c r="N201" s="44"/>
    </row>
    <row r="202" spans="1:14" ht="15.75" customHeight="1">
      <c r="A202" s="131" t="s">
        <v>5</v>
      </c>
      <c r="B202" s="132"/>
      <c r="C202" s="132"/>
      <c r="D202" s="132"/>
      <c r="E202" s="132"/>
      <c r="F202" s="221">
        <v>211</v>
      </c>
      <c r="G202" s="222">
        <v>111</v>
      </c>
      <c r="H202" s="23"/>
      <c r="I202" s="3"/>
      <c r="J202" s="24"/>
      <c r="K202" s="24"/>
      <c r="L202" s="24"/>
      <c r="M202" s="23">
        <v>0</v>
      </c>
      <c r="N202" s="44"/>
    </row>
    <row r="203" spans="1:14" ht="15.75" customHeight="1">
      <c r="A203" s="131" t="s">
        <v>74</v>
      </c>
      <c r="B203" s="132"/>
      <c r="C203" s="132"/>
      <c r="D203" s="132"/>
      <c r="E203" s="132"/>
      <c r="F203" s="221"/>
      <c r="G203" s="222"/>
      <c r="H203" s="53">
        <f>I155</f>
        <v>18342311.946976744</v>
      </c>
      <c r="I203" s="56">
        <f>I110</f>
        <v>18342311.946976744</v>
      </c>
      <c r="J203" s="24"/>
      <c r="K203" s="24"/>
      <c r="L203" s="24"/>
      <c r="M203" s="23"/>
      <c r="N203" s="44"/>
    </row>
    <row r="204" spans="1:14" ht="15.75" customHeight="1">
      <c r="A204" s="131" t="s">
        <v>75</v>
      </c>
      <c r="B204" s="132"/>
      <c r="C204" s="132"/>
      <c r="D204" s="132"/>
      <c r="E204" s="132"/>
      <c r="F204" s="22"/>
      <c r="G204" s="23">
        <v>119</v>
      </c>
      <c r="H204" s="53">
        <f>I156</f>
        <v>5225045.103023256</v>
      </c>
      <c r="I204" s="53">
        <f>I156</f>
        <v>5225045.103023256</v>
      </c>
      <c r="J204" s="24"/>
      <c r="K204" s="24"/>
      <c r="L204" s="24"/>
      <c r="M204" s="23">
        <v>0</v>
      </c>
      <c r="N204" s="44"/>
    </row>
    <row r="205" spans="1:14" ht="15.75">
      <c r="A205" s="136" t="s">
        <v>76</v>
      </c>
      <c r="B205" s="137"/>
      <c r="C205" s="137"/>
      <c r="D205" s="137"/>
      <c r="E205" s="137"/>
      <c r="F205" s="60">
        <v>220</v>
      </c>
      <c r="G205" s="24"/>
      <c r="H205" s="58">
        <f>J205</f>
        <v>625000</v>
      </c>
      <c r="I205" s="24"/>
      <c r="J205" s="58">
        <f>J197</f>
        <v>625000</v>
      </c>
      <c r="K205" s="24"/>
      <c r="L205" s="24"/>
      <c r="M205" s="24"/>
      <c r="N205" s="44"/>
    </row>
    <row r="206" spans="1:14" ht="15.75" customHeight="1">
      <c r="A206" s="131" t="s">
        <v>5</v>
      </c>
      <c r="B206" s="132"/>
      <c r="C206" s="132"/>
      <c r="D206" s="132"/>
      <c r="E206" s="132"/>
      <c r="F206" s="26"/>
      <c r="G206" s="24"/>
      <c r="H206" s="24"/>
      <c r="I206" s="24"/>
      <c r="J206" s="24"/>
      <c r="K206" s="24"/>
      <c r="L206" s="24"/>
      <c r="M206" s="24"/>
      <c r="N206" s="44"/>
    </row>
    <row r="207" spans="1:14" ht="15.75" customHeight="1">
      <c r="A207" s="136" t="s">
        <v>77</v>
      </c>
      <c r="B207" s="137"/>
      <c r="C207" s="137"/>
      <c r="D207" s="137"/>
      <c r="E207" s="137"/>
      <c r="F207" s="60">
        <v>230</v>
      </c>
      <c r="G207" s="24"/>
      <c r="H207" s="58">
        <f>I159</f>
        <v>34000</v>
      </c>
      <c r="I207" s="58">
        <f>I159</f>
        <v>34000</v>
      </c>
      <c r="J207" s="58"/>
      <c r="K207" s="24"/>
      <c r="L207" s="24"/>
      <c r="M207" s="23"/>
      <c r="N207" s="44"/>
    </row>
    <row r="208" spans="1:14" ht="15.75" customHeight="1">
      <c r="A208" s="131" t="s">
        <v>5</v>
      </c>
      <c r="B208" s="132"/>
      <c r="C208" s="132"/>
      <c r="D208" s="132"/>
      <c r="E208" s="132"/>
      <c r="F208" s="227"/>
      <c r="G208" s="222">
        <v>851</v>
      </c>
      <c r="H208" s="79"/>
      <c r="I208" s="53"/>
      <c r="J208" s="58"/>
      <c r="K208" s="24"/>
      <c r="L208" s="24"/>
      <c r="M208" s="23"/>
      <c r="N208" s="44"/>
    </row>
    <row r="209" spans="1:14" ht="15.75">
      <c r="A209" s="131" t="s">
        <v>78</v>
      </c>
      <c r="B209" s="132"/>
      <c r="C209" s="132"/>
      <c r="D209" s="132"/>
      <c r="E209" s="132"/>
      <c r="F209" s="227"/>
      <c r="G209" s="222"/>
      <c r="H209" s="57">
        <f>I209</f>
        <v>16700</v>
      </c>
      <c r="I209" s="53">
        <f>I161</f>
        <v>16700</v>
      </c>
      <c r="J209" s="58"/>
      <c r="K209" s="24"/>
      <c r="L209" s="24"/>
      <c r="M209" s="23"/>
      <c r="N209" s="44"/>
    </row>
    <row r="210" spans="1:14" ht="15.75" customHeight="1">
      <c r="A210" s="131" t="s">
        <v>79</v>
      </c>
      <c r="B210" s="132"/>
      <c r="C210" s="132"/>
      <c r="D210" s="132"/>
      <c r="E210" s="132"/>
      <c r="F210" s="26"/>
      <c r="G210" s="23">
        <v>852</v>
      </c>
      <c r="H210" s="53">
        <f>I210</f>
        <v>1500</v>
      </c>
      <c r="I210" s="53">
        <f>I162</f>
        <v>1500</v>
      </c>
      <c r="J210" s="58"/>
      <c r="K210" s="24"/>
      <c r="L210" s="24"/>
      <c r="M210" s="23"/>
      <c r="N210" s="44"/>
    </row>
    <row r="211" spans="1:14" ht="15.75">
      <c r="A211" s="131" t="s">
        <v>80</v>
      </c>
      <c r="B211" s="132"/>
      <c r="C211" s="132"/>
      <c r="D211" s="132"/>
      <c r="E211" s="132"/>
      <c r="F211" s="221">
        <v>240</v>
      </c>
      <c r="G211" s="224"/>
      <c r="H211" s="224"/>
      <c r="I211" s="24"/>
      <c r="J211" s="24"/>
      <c r="K211" s="24"/>
      <c r="L211" s="24"/>
      <c r="M211" s="24"/>
      <c r="N211" s="44"/>
    </row>
    <row r="212" spans="1:14" ht="15.75" customHeight="1">
      <c r="A212" s="131" t="s">
        <v>81</v>
      </c>
      <c r="B212" s="132"/>
      <c r="C212" s="132"/>
      <c r="D212" s="132"/>
      <c r="E212" s="132"/>
      <c r="F212" s="221"/>
      <c r="G212" s="224"/>
      <c r="H212" s="224"/>
      <c r="I212" s="24"/>
      <c r="J212" s="24"/>
      <c r="K212" s="24"/>
      <c r="L212" s="24"/>
      <c r="M212" s="24"/>
      <c r="N212" s="44"/>
    </row>
    <row r="213" spans="1:14" ht="15.75" customHeight="1">
      <c r="A213" s="131" t="s">
        <v>82</v>
      </c>
      <c r="B213" s="132"/>
      <c r="C213" s="132"/>
      <c r="D213" s="132"/>
      <c r="E213" s="132"/>
      <c r="F213" s="221"/>
      <c r="G213" s="224"/>
      <c r="H213" s="224"/>
      <c r="I213" s="24"/>
      <c r="J213" s="24"/>
      <c r="K213" s="24"/>
      <c r="L213" s="24"/>
      <c r="M213" s="24"/>
      <c r="N213" s="44"/>
    </row>
    <row r="214" spans="1:14" ht="15.75" customHeight="1">
      <c r="A214" s="131" t="s">
        <v>83</v>
      </c>
      <c r="B214" s="132"/>
      <c r="C214" s="132"/>
      <c r="D214" s="132"/>
      <c r="E214" s="132"/>
      <c r="F214" s="22">
        <v>250</v>
      </c>
      <c r="G214" s="24"/>
      <c r="H214" s="24"/>
      <c r="I214" s="24"/>
      <c r="J214" s="24"/>
      <c r="K214" s="24"/>
      <c r="L214" s="24"/>
      <c r="M214" s="24"/>
      <c r="N214" s="44"/>
    </row>
    <row r="215" spans="1:14" ht="15.75" customHeight="1">
      <c r="A215" s="136" t="s">
        <v>84</v>
      </c>
      <c r="B215" s="137"/>
      <c r="C215" s="137"/>
      <c r="D215" s="137"/>
      <c r="E215" s="137"/>
      <c r="F215" s="60">
        <v>260</v>
      </c>
      <c r="G215" s="24">
        <v>244</v>
      </c>
      <c r="H215" s="58">
        <f>I215+M215</f>
        <v>7549825.48</v>
      </c>
      <c r="I215" s="58">
        <f>I194-I201-I207</f>
        <v>5349825.48</v>
      </c>
      <c r="J215" s="24"/>
      <c r="K215" s="24"/>
      <c r="L215" s="24"/>
      <c r="M215" s="58">
        <f>M193</f>
        <v>2200000</v>
      </c>
      <c r="N215" s="44"/>
    </row>
    <row r="216" spans="1:14" ht="15.75" customHeight="1">
      <c r="A216" s="131" t="s">
        <v>85</v>
      </c>
      <c r="B216" s="132"/>
      <c r="C216" s="132"/>
      <c r="D216" s="132"/>
      <c r="E216" s="132"/>
      <c r="F216" s="22">
        <v>300</v>
      </c>
      <c r="G216" s="23" t="s">
        <v>9</v>
      </c>
      <c r="H216" s="58">
        <f>H218</f>
        <v>120000</v>
      </c>
      <c r="I216" s="24"/>
      <c r="J216" s="24"/>
      <c r="K216" s="24"/>
      <c r="L216" s="24"/>
      <c r="M216" s="58">
        <f>M218</f>
        <v>120000</v>
      </c>
      <c r="N216" s="44"/>
    </row>
    <row r="217" spans="1:14" ht="15.75" customHeight="1">
      <c r="A217" s="131" t="s">
        <v>5</v>
      </c>
      <c r="B217" s="132"/>
      <c r="C217" s="132"/>
      <c r="D217" s="132"/>
      <c r="E217" s="132"/>
      <c r="F217" s="221">
        <v>310</v>
      </c>
      <c r="G217" s="222">
        <v>510</v>
      </c>
      <c r="H217" s="79"/>
      <c r="I217" s="24"/>
      <c r="J217" s="24"/>
      <c r="K217" s="24"/>
      <c r="L217" s="24"/>
      <c r="M217" s="53"/>
      <c r="N217" s="44"/>
    </row>
    <row r="218" spans="1:14" ht="15.75" customHeight="1">
      <c r="A218" s="131" t="s">
        <v>86</v>
      </c>
      <c r="B218" s="132"/>
      <c r="C218" s="132"/>
      <c r="D218" s="132"/>
      <c r="E218" s="132"/>
      <c r="F218" s="221"/>
      <c r="G218" s="222"/>
      <c r="H218" s="57">
        <f>M218</f>
        <v>120000</v>
      </c>
      <c r="I218" s="24"/>
      <c r="J218" s="24"/>
      <c r="K218" s="24"/>
      <c r="L218" s="24"/>
      <c r="M218" s="53">
        <v>120000</v>
      </c>
      <c r="N218" s="44"/>
    </row>
    <row r="219" spans="1:14" ht="15.75" customHeight="1">
      <c r="A219" s="131" t="s">
        <v>87</v>
      </c>
      <c r="B219" s="132"/>
      <c r="C219" s="132"/>
      <c r="D219" s="132"/>
      <c r="E219" s="132"/>
      <c r="F219" s="22">
        <v>320</v>
      </c>
      <c r="G219" s="24"/>
      <c r="H219" s="24"/>
      <c r="I219" s="24"/>
      <c r="J219" s="24"/>
      <c r="K219" s="24"/>
      <c r="L219" s="24"/>
      <c r="M219" s="58"/>
      <c r="N219" s="44"/>
    </row>
    <row r="220" spans="1:14" ht="15.75">
      <c r="A220" s="131" t="s">
        <v>88</v>
      </c>
      <c r="B220" s="132"/>
      <c r="C220" s="132"/>
      <c r="D220" s="132"/>
      <c r="E220" s="132"/>
      <c r="F220" s="22">
        <v>400</v>
      </c>
      <c r="G220" s="23" t="s">
        <v>9</v>
      </c>
      <c r="H220" s="58">
        <f>H222</f>
        <v>120000</v>
      </c>
      <c r="I220" s="24"/>
      <c r="J220" s="24"/>
      <c r="K220" s="24"/>
      <c r="L220" s="24"/>
      <c r="M220" s="58">
        <f>M222</f>
        <v>120000</v>
      </c>
      <c r="N220" s="44"/>
    </row>
    <row r="221" spans="1:14" ht="15.75" customHeight="1">
      <c r="A221" s="131" t="s">
        <v>89</v>
      </c>
      <c r="B221" s="132"/>
      <c r="C221" s="132"/>
      <c r="D221" s="132"/>
      <c r="E221" s="132"/>
      <c r="F221" s="221">
        <v>410</v>
      </c>
      <c r="G221" s="222">
        <v>610</v>
      </c>
      <c r="H221" s="79"/>
      <c r="I221" s="24"/>
      <c r="J221" s="24"/>
      <c r="K221" s="24"/>
      <c r="L221" s="24"/>
      <c r="M221" s="53"/>
      <c r="N221" s="44"/>
    </row>
    <row r="222" spans="1:14" ht="15.75" customHeight="1">
      <c r="A222" s="131" t="s">
        <v>90</v>
      </c>
      <c r="B222" s="132"/>
      <c r="C222" s="132"/>
      <c r="D222" s="132"/>
      <c r="E222" s="132"/>
      <c r="F222" s="221"/>
      <c r="G222" s="222"/>
      <c r="H222" s="57">
        <f>M222</f>
        <v>120000</v>
      </c>
      <c r="I222" s="24"/>
      <c r="J222" s="24"/>
      <c r="K222" s="24"/>
      <c r="L222" s="24"/>
      <c r="M222" s="53">
        <v>120000</v>
      </c>
      <c r="N222" s="44"/>
    </row>
    <row r="223" spans="1:14" ht="15.75" customHeight="1">
      <c r="A223" s="131" t="s">
        <v>91</v>
      </c>
      <c r="B223" s="132"/>
      <c r="C223" s="132"/>
      <c r="D223" s="132"/>
      <c r="E223" s="132"/>
      <c r="F223" s="22">
        <v>420</v>
      </c>
      <c r="G223" s="24"/>
      <c r="H223" s="24"/>
      <c r="I223" s="24"/>
      <c r="J223" s="24"/>
      <c r="K223" s="24"/>
      <c r="L223" s="24"/>
      <c r="M223" s="58"/>
      <c r="N223" s="44"/>
    </row>
    <row r="224" spans="1:14" ht="15.75">
      <c r="A224" s="131" t="s">
        <v>92</v>
      </c>
      <c r="B224" s="132"/>
      <c r="C224" s="132"/>
      <c r="D224" s="132"/>
      <c r="E224" s="132"/>
      <c r="F224" s="22">
        <v>500</v>
      </c>
      <c r="G224" s="23" t="s">
        <v>9</v>
      </c>
      <c r="H224" s="58">
        <f>I224+M224</f>
        <v>45600</v>
      </c>
      <c r="I224" s="58">
        <f>I177</f>
        <v>20600</v>
      </c>
      <c r="J224" s="24"/>
      <c r="K224" s="24"/>
      <c r="L224" s="24"/>
      <c r="M224" s="58">
        <f>M177</f>
        <v>25000</v>
      </c>
      <c r="N224" s="44"/>
    </row>
    <row r="225" spans="1:14" ht="15.75" customHeight="1" thickBot="1">
      <c r="A225" s="164" t="s">
        <v>93</v>
      </c>
      <c r="B225" s="165"/>
      <c r="C225" s="165"/>
      <c r="D225" s="165"/>
      <c r="E225" s="165"/>
      <c r="F225" s="30">
        <v>600</v>
      </c>
      <c r="G225" s="31" t="s">
        <v>9</v>
      </c>
      <c r="H225" s="61">
        <f>I225+M225</f>
        <v>31000</v>
      </c>
      <c r="I225" s="61"/>
      <c r="J225" s="45"/>
      <c r="K225" s="45"/>
      <c r="L225" s="45"/>
      <c r="M225" s="61">
        <v>31000</v>
      </c>
      <c r="N225" s="46"/>
    </row>
    <row r="226" ht="15.75" customHeight="1"/>
    <row r="227" ht="15.75" customHeight="1"/>
    <row r="228" spans="1:8" ht="15.75" customHeight="1">
      <c r="A228" s="16"/>
      <c r="B228" s="16"/>
      <c r="C228" s="16"/>
      <c r="D228" s="16"/>
      <c r="E228" s="16"/>
      <c r="F228" s="16"/>
      <c r="G228" s="16"/>
      <c r="H228" s="16"/>
    </row>
    <row r="229" spans="1:8" ht="14.25">
      <c r="A229" s="20"/>
      <c r="B229" s="20"/>
      <c r="C229" s="20"/>
      <c r="D229" s="20"/>
      <c r="E229" s="20"/>
      <c r="F229" s="20"/>
      <c r="G229" s="20"/>
      <c r="H229" s="20"/>
    </row>
    <row r="231" spans="1:13" ht="34.5" customHeight="1">
      <c r="A231" s="196" t="s">
        <v>94</v>
      </c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</row>
    <row r="232" spans="1:11" ht="26.25" customHeight="1">
      <c r="A232" s="74"/>
      <c r="B232" s="74"/>
      <c r="C232" s="74"/>
      <c r="D232" s="74"/>
      <c r="E232" s="215" t="s">
        <v>129</v>
      </c>
      <c r="F232" s="215"/>
      <c r="G232" s="215"/>
      <c r="H232" s="215"/>
      <c r="I232" s="215"/>
      <c r="J232" s="215"/>
      <c r="K232" s="215"/>
    </row>
    <row r="233" spans="1:17" ht="29.25" customHeight="1" thickBot="1">
      <c r="A233" s="74"/>
      <c r="B233" s="74"/>
      <c r="C233" s="74"/>
      <c r="D233" s="74"/>
      <c r="E233" s="74"/>
      <c r="Q233" s="19" t="s">
        <v>95</v>
      </c>
    </row>
    <row r="234" spans="1:17" ht="15.75" customHeight="1">
      <c r="A234" s="74"/>
      <c r="B234" s="216" t="s">
        <v>4</v>
      </c>
      <c r="C234" s="217"/>
      <c r="D234" s="217"/>
      <c r="E234" s="217"/>
      <c r="F234" s="217"/>
      <c r="G234" s="214" t="s">
        <v>54</v>
      </c>
      <c r="H234" s="214" t="s">
        <v>96</v>
      </c>
      <c r="I234" s="214" t="s">
        <v>97</v>
      </c>
      <c r="J234" s="214"/>
      <c r="K234" s="214"/>
      <c r="L234" s="214"/>
      <c r="M234" s="214"/>
      <c r="N234" s="214"/>
      <c r="O234" s="214"/>
      <c r="P234" s="214"/>
      <c r="Q234" s="220"/>
    </row>
    <row r="235" spans="1:17" ht="21" customHeight="1">
      <c r="A235" s="74"/>
      <c r="B235" s="218"/>
      <c r="C235" s="219"/>
      <c r="D235" s="219"/>
      <c r="E235" s="219"/>
      <c r="F235" s="219"/>
      <c r="G235" s="159"/>
      <c r="H235" s="159"/>
      <c r="I235" s="159" t="s">
        <v>98</v>
      </c>
      <c r="J235" s="159"/>
      <c r="K235" s="159"/>
      <c r="L235" s="159" t="s">
        <v>6</v>
      </c>
      <c r="M235" s="159"/>
      <c r="N235" s="159"/>
      <c r="O235" s="159"/>
      <c r="P235" s="159"/>
      <c r="Q235" s="223"/>
    </row>
    <row r="236" spans="1:17" ht="63" customHeight="1">
      <c r="A236" s="62"/>
      <c r="B236" s="218"/>
      <c r="C236" s="219"/>
      <c r="D236" s="219"/>
      <c r="E236" s="219"/>
      <c r="F236" s="219"/>
      <c r="G236" s="159"/>
      <c r="H236" s="159"/>
      <c r="I236" s="159"/>
      <c r="J236" s="159"/>
      <c r="K236" s="159"/>
      <c r="L236" s="159" t="s">
        <v>99</v>
      </c>
      <c r="M236" s="159"/>
      <c r="N236" s="159"/>
      <c r="O236" s="159" t="s">
        <v>100</v>
      </c>
      <c r="P236" s="159"/>
      <c r="Q236" s="223"/>
    </row>
    <row r="237" spans="1:17" ht="72.75" customHeight="1">
      <c r="A237" s="75"/>
      <c r="B237" s="218"/>
      <c r="C237" s="219"/>
      <c r="D237" s="219"/>
      <c r="E237" s="219"/>
      <c r="F237" s="219"/>
      <c r="G237" s="159"/>
      <c r="H237" s="159"/>
      <c r="I237" s="85" t="s">
        <v>101</v>
      </c>
      <c r="J237" s="85" t="s">
        <v>123</v>
      </c>
      <c r="K237" s="85" t="s">
        <v>124</v>
      </c>
      <c r="L237" s="85" t="s">
        <v>101</v>
      </c>
      <c r="M237" s="85" t="s">
        <v>123</v>
      </c>
      <c r="N237" s="85" t="s">
        <v>124</v>
      </c>
      <c r="O237" s="85" t="s">
        <v>101</v>
      </c>
      <c r="P237" s="85" t="s">
        <v>123</v>
      </c>
      <c r="Q237" s="100" t="s">
        <v>150</v>
      </c>
    </row>
    <row r="238" spans="1:17" ht="16.5" thickBot="1">
      <c r="A238" s="62"/>
      <c r="B238" s="160">
        <v>1</v>
      </c>
      <c r="C238" s="161"/>
      <c r="D238" s="161"/>
      <c r="E238" s="161"/>
      <c r="F238" s="161"/>
      <c r="G238" s="84">
        <v>2</v>
      </c>
      <c r="H238" s="84">
        <v>3</v>
      </c>
      <c r="I238" s="84">
        <v>4</v>
      </c>
      <c r="J238" s="84">
        <v>5</v>
      </c>
      <c r="K238" s="84">
        <v>6</v>
      </c>
      <c r="L238" s="84">
        <v>7</v>
      </c>
      <c r="M238" s="84">
        <v>8</v>
      </c>
      <c r="N238" s="84">
        <v>9</v>
      </c>
      <c r="O238" s="84">
        <v>10</v>
      </c>
      <c r="P238" s="84">
        <v>11</v>
      </c>
      <c r="Q238" s="93">
        <v>12</v>
      </c>
    </row>
    <row r="239" spans="1:17" ht="29.25" customHeight="1">
      <c r="A239" s="62"/>
      <c r="B239" s="166" t="s">
        <v>102</v>
      </c>
      <c r="C239" s="167"/>
      <c r="D239" s="167"/>
      <c r="E239" s="167"/>
      <c r="F239" s="167"/>
      <c r="G239" s="80">
        <v>1</v>
      </c>
      <c r="H239" s="80" t="s">
        <v>9</v>
      </c>
      <c r="I239" s="123">
        <f>L239</f>
        <v>7961382.949999999</v>
      </c>
      <c r="J239" s="123">
        <f aca="true" t="shared" si="0" ref="J239:K241">M239</f>
        <v>7680128.949999999</v>
      </c>
      <c r="K239" s="123">
        <f t="shared" si="0"/>
        <v>7549825.48</v>
      </c>
      <c r="L239" s="123">
        <f>H122</f>
        <v>7961382.949999999</v>
      </c>
      <c r="M239" s="123">
        <f>H167</f>
        <v>7680128.949999999</v>
      </c>
      <c r="N239" s="123">
        <f>H215</f>
        <v>7549825.48</v>
      </c>
      <c r="O239" s="80"/>
      <c r="P239" s="80"/>
      <c r="Q239" s="101"/>
    </row>
    <row r="240" spans="1:17" ht="33" customHeight="1">
      <c r="A240" s="62"/>
      <c r="B240" s="158" t="s">
        <v>103</v>
      </c>
      <c r="C240" s="159"/>
      <c r="D240" s="159"/>
      <c r="E240" s="159"/>
      <c r="F240" s="159"/>
      <c r="G240" s="77">
        <v>1001</v>
      </c>
      <c r="H240" s="77" t="s">
        <v>9</v>
      </c>
      <c r="I240" s="77">
        <f>L240</f>
        <v>0</v>
      </c>
      <c r="J240" s="77">
        <f t="shared" si="0"/>
        <v>0</v>
      </c>
      <c r="K240" s="77">
        <f t="shared" si="0"/>
        <v>0</v>
      </c>
      <c r="L240" s="77"/>
      <c r="M240" s="77"/>
      <c r="N240" s="77"/>
      <c r="O240" s="77"/>
      <c r="P240" s="77"/>
      <c r="Q240" s="102"/>
    </row>
    <row r="241" spans="1:17" ht="36" customHeight="1" thickBot="1">
      <c r="A241" s="62"/>
      <c r="B241" s="160" t="s">
        <v>104</v>
      </c>
      <c r="C241" s="161"/>
      <c r="D241" s="161"/>
      <c r="E241" s="161"/>
      <c r="F241" s="161"/>
      <c r="G241" s="103">
        <v>2001</v>
      </c>
      <c r="H241" s="104"/>
      <c r="I241" s="103">
        <f>L241</f>
        <v>7961382.949999999</v>
      </c>
      <c r="J241" s="103">
        <f t="shared" si="0"/>
        <v>7680128.949999999</v>
      </c>
      <c r="K241" s="103">
        <f t="shared" si="0"/>
        <v>7549825.48</v>
      </c>
      <c r="L241" s="124">
        <f>L239</f>
        <v>7961382.949999999</v>
      </c>
      <c r="M241" s="124">
        <f>M239</f>
        <v>7680128.949999999</v>
      </c>
      <c r="N241" s="124">
        <f>N239</f>
        <v>7549825.48</v>
      </c>
      <c r="O241" s="103"/>
      <c r="P241" s="103"/>
      <c r="Q241" s="105"/>
    </row>
    <row r="242" spans="1:6" ht="33.75" customHeight="1">
      <c r="A242" s="62"/>
      <c r="B242" s="62"/>
      <c r="C242" s="62"/>
      <c r="D242" s="62"/>
      <c r="E242" s="62"/>
      <c r="F242" s="76"/>
    </row>
    <row r="243" spans="1:6" ht="15.75">
      <c r="A243" s="62"/>
      <c r="B243" s="62"/>
      <c r="C243" s="62"/>
      <c r="D243" s="62"/>
      <c r="E243" s="62"/>
      <c r="F243" s="7"/>
    </row>
    <row r="244" spans="1:8" ht="15.75">
      <c r="A244" s="62"/>
      <c r="B244" s="62"/>
      <c r="C244" s="62"/>
      <c r="D244" s="62"/>
      <c r="E244" s="62"/>
      <c r="F244" s="71"/>
      <c r="G244" s="73"/>
      <c r="H244" s="72"/>
    </row>
    <row r="245" spans="1:8" ht="15.75">
      <c r="A245" s="62"/>
      <c r="B245" s="62"/>
      <c r="C245" s="62"/>
      <c r="D245" s="62"/>
      <c r="E245" s="62"/>
      <c r="F245" s="71"/>
      <c r="G245" s="72"/>
      <c r="H245" s="72"/>
    </row>
    <row r="246" spans="1:8" ht="15.75">
      <c r="A246" s="213"/>
      <c r="B246" s="213"/>
      <c r="C246" s="213"/>
      <c r="D246" s="213"/>
      <c r="E246" s="213"/>
      <c r="F246" s="68"/>
      <c r="G246" s="69"/>
      <c r="H246" s="70"/>
    </row>
    <row r="247" spans="1:11" ht="15.75" customHeight="1">
      <c r="A247" s="206" t="s">
        <v>105</v>
      </c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</row>
    <row r="248" spans="1:5" ht="15.75">
      <c r="A248" s="202"/>
      <c r="B248" s="202"/>
      <c r="C248" s="202"/>
      <c r="D248" s="202"/>
      <c r="E248" s="202"/>
    </row>
    <row r="249" spans="1:8" ht="15.75">
      <c r="A249" s="202"/>
      <c r="B249" s="202"/>
      <c r="C249" s="202"/>
      <c r="D249" s="202"/>
      <c r="E249" s="202"/>
      <c r="F249" s="81"/>
      <c r="G249" s="206" t="s">
        <v>120</v>
      </c>
      <c r="H249" s="206"/>
    </row>
    <row r="250" spans="1:9" ht="16.5" thickBot="1">
      <c r="A250" s="202"/>
      <c r="B250" s="202"/>
      <c r="C250" s="202"/>
      <c r="D250" s="202"/>
      <c r="E250" s="202"/>
      <c r="F250" s="82"/>
      <c r="I250" s="19" t="s">
        <v>106</v>
      </c>
    </row>
    <row r="251" spans="1:9" ht="51" customHeight="1">
      <c r="A251" s="62"/>
      <c r="B251" s="62"/>
      <c r="D251" s="74"/>
      <c r="E251" s="207" t="s">
        <v>4</v>
      </c>
      <c r="F251" s="208"/>
      <c r="G251" s="209"/>
      <c r="H251" s="90" t="s">
        <v>54</v>
      </c>
      <c r="I251" s="91" t="s">
        <v>107</v>
      </c>
    </row>
    <row r="252" spans="1:9" ht="16.5" thickBot="1">
      <c r="A252" s="62"/>
      <c r="B252" s="62"/>
      <c r="D252" s="74"/>
      <c r="E252" s="203">
        <v>1</v>
      </c>
      <c r="F252" s="204"/>
      <c r="G252" s="205"/>
      <c r="H252" s="92">
        <v>2</v>
      </c>
      <c r="I252" s="93">
        <v>3</v>
      </c>
    </row>
    <row r="253" spans="1:9" ht="27.75" customHeight="1">
      <c r="A253" s="83"/>
      <c r="B253" s="83"/>
      <c r="D253" s="74"/>
      <c r="E253" s="207" t="s">
        <v>92</v>
      </c>
      <c r="F253" s="208"/>
      <c r="G253" s="209"/>
      <c r="H253" s="94">
        <v>10</v>
      </c>
      <c r="I253" s="95">
        <v>0</v>
      </c>
    </row>
    <row r="254" spans="1:9" ht="25.5" customHeight="1">
      <c r="A254" s="62"/>
      <c r="B254" s="62"/>
      <c r="D254" s="74"/>
      <c r="E254" s="210" t="s">
        <v>93</v>
      </c>
      <c r="F254" s="211"/>
      <c r="G254" s="212"/>
      <c r="H254" s="96">
        <v>20</v>
      </c>
      <c r="I254" s="97">
        <v>0</v>
      </c>
    </row>
    <row r="255" spans="1:9" ht="16.5" customHeight="1">
      <c r="A255" s="62"/>
      <c r="B255" s="62"/>
      <c r="D255" s="74"/>
      <c r="E255" s="210" t="s">
        <v>108</v>
      </c>
      <c r="F255" s="211"/>
      <c r="G255" s="212"/>
      <c r="H255" s="96">
        <v>30</v>
      </c>
      <c r="I255" s="98">
        <f>M124</f>
        <v>140000</v>
      </c>
    </row>
    <row r="256" spans="1:9" ht="16.5" customHeight="1" thickBot="1">
      <c r="A256" s="62"/>
      <c r="B256" s="62"/>
      <c r="D256" s="74"/>
      <c r="E256" s="203" t="s">
        <v>109</v>
      </c>
      <c r="F256" s="204"/>
      <c r="G256" s="205"/>
      <c r="H256" s="92">
        <v>40</v>
      </c>
      <c r="I256" s="99">
        <f>M128</f>
        <v>140000</v>
      </c>
    </row>
    <row r="257" spans="1:8" ht="15.75">
      <c r="A257" s="202"/>
      <c r="B257" s="202"/>
      <c r="C257" s="202"/>
      <c r="D257" s="202"/>
      <c r="E257" s="202"/>
      <c r="F257" s="71"/>
      <c r="G257" s="73"/>
      <c r="H257" s="73"/>
    </row>
    <row r="261" ht="14.25">
      <c r="G261" s="16"/>
    </row>
    <row r="262" ht="14.25">
      <c r="G262" s="16" t="s">
        <v>110</v>
      </c>
    </row>
    <row r="263" ht="15">
      <c r="G263" s="19"/>
    </row>
    <row r="264" ht="15.75" thickBot="1">
      <c r="H264" s="19" t="s">
        <v>111</v>
      </c>
    </row>
    <row r="265" spans="3:9" ht="30" customHeight="1">
      <c r="C265" s="162" t="s">
        <v>4</v>
      </c>
      <c r="D265" s="163"/>
      <c r="E265" s="163"/>
      <c r="F265" s="163"/>
      <c r="G265" s="163"/>
      <c r="H265" s="27" t="s">
        <v>54</v>
      </c>
      <c r="I265" s="78" t="s">
        <v>141</v>
      </c>
    </row>
    <row r="266" spans="3:9" ht="16.5" thickBot="1">
      <c r="C266" s="164">
        <v>1</v>
      </c>
      <c r="D266" s="165"/>
      <c r="E266" s="165"/>
      <c r="F266" s="165"/>
      <c r="G266" s="165"/>
      <c r="H266" s="29">
        <v>2</v>
      </c>
      <c r="I266" s="86">
        <v>3</v>
      </c>
    </row>
    <row r="267" spans="3:9" ht="21.75" customHeight="1">
      <c r="C267" s="166" t="s">
        <v>112</v>
      </c>
      <c r="D267" s="167"/>
      <c r="E267" s="167"/>
      <c r="F267" s="167"/>
      <c r="G267" s="167"/>
      <c r="H267" s="32">
        <v>10</v>
      </c>
      <c r="I267" s="87">
        <v>0</v>
      </c>
    </row>
    <row r="268" spans="3:9" ht="58.5" customHeight="1">
      <c r="C268" s="158" t="s">
        <v>113</v>
      </c>
      <c r="D268" s="159"/>
      <c r="E268" s="159"/>
      <c r="F268" s="159"/>
      <c r="G268" s="159"/>
      <c r="H268" s="21">
        <v>20</v>
      </c>
      <c r="I268" s="88">
        <v>0</v>
      </c>
    </row>
    <row r="269" spans="3:9" ht="44.25" customHeight="1" thickBot="1">
      <c r="C269" s="160" t="s">
        <v>114</v>
      </c>
      <c r="D269" s="161"/>
      <c r="E269" s="161"/>
      <c r="F269" s="161"/>
      <c r="G269" s="161"/>
      <c r="H269" s="29">
        <v>30</v>
      </c>
      <c r="I269" s="288">
        <f>I256</f>
        <v>140000</v>
      </c>
    </row>
    <row r="270" ht="15">
      <c r="G270" s="15"/>
    </row>
    <row r="271" spans="3:8" ht="15">
      <c r="C271" s="156"/>
      <c r="D271" s="156"/>
      <c r="E271" s="156"/>
      <c r="F271" s="156"/>
      <c r="G271" s="156"/>
      <c r="H271" s="11"/>
    </row>
    <row r="272" spans="3:8" ht="15">
      <c r="C272" s="156"/>
      <c r="D272" s="156"/>
      <c r="E272" s="156"/>
      <c r="F272" s="156"/>
      <c r="G272" s="156"/>
      <c r="H272" s="11"/>
    </row>
    <row r="273" spans="3:8" ht="15">
      <c r="C273" s="156"/>
      <c r="D273" s="156"/>
      <c r="E273" s="156"/>
      <c r="F273" s="156"/>
      <c r="G273" s="156"/>
      <c r="H273" s="11"/>
    </row>
    <row r="274" spans="2:8" ht="15">
      <c r="B274" s="4" t="s">
        <v>10</v>
      </c>
      <c r="G274" s="11"/>
      <c r="H274" s="11"/>
    </row>
    <row r="275" spans="2:7" ht="24" customHeight="1">
      <c r="B275" s="2"/>
      <c r="C275" s="2"/>
      <c r="D275" s="2"/>
      <c r="F275" s="1"/>
      <c r="G275" s="89" t="s">
        <v>151</v>
      </c>
    </row>
    <row r="276" spans="2:8" ht="15">
      <c r="B276" s="109" t="s">
        <v>11</v>
      </c>
      <c r="C276" s="5"/>
      <c r="G276" s="11"/>
      <c r="H276" s="11"/>
    </row>
    <row r="277" spans="2:8" ht="15">
      <c r="B277" s="4" t="s">
        <v>12</v>
      </c>
      <c r="G277" s="11"/>
      <c r="H277" s="11"/>
    </row>
    <row r="278" spans="2:8" ht="32.25" customHeight="1">
      <c r="B278" s="38"/>
      <c r="C278" s="106" t="s">
        <v>18</v>
      </c>
      <c r="D278" s="2"/>
      <c r="F278" s="7"/>
      <c r="G278" s="11"/>
      <c r="H278" s="11"/>
    </row>
    <row r="279" spans="2:8" ht="15">
      <c r="B279" s="109" t="s">
        <v>13</v>
      </c>
      <c r="C279" s="6"/>
      <c r="G279" s="11"/>
      <c r="H279" s="11"/>
    </row>
    <row r="280" spans="2:8" ht="24.75" customHeight="1">
      <c r="B280" s="108" t="s">
        <v>14</v>
      </c>
      <c r="C280" s="7"/>
      <c r="G280" s="11"/>
      <c r="H280" s="11"/>
    </row>
    <row r="281" spans="2:8" ht="29.25" customHeight="1">
      <c r="B281" s="38"/>
      <c r="C281" s="106" t="s">
        <v>15</v>
      </c>
      <c r="D281" s="2"/>
      <c r="G281" s="11"/>
      <c r="H281" s="11"/>
    </row>
    <row r="282" spans="2:8" ht="15">
      <c r="B282" s="109" t="s">
        <v>16</v>
      </c>
      <c r="C282" s="110"/>
      <c r="D282" s="37"/>
      <c r="E282" s="37"/>
      <c r="F282" s="37"/>
      <c r="G282" s="11"/>
      <c r="H282" s="11"/>
    </row>
    <row r="283" spans="2:8" ht="33" customHeight="1">
      <c r="B283" s="107" t="s">
        <v>17</v>
      </c>
      <c r="C283" s="8"/>
      <c r="G283" s="11"/>
      <c r="H283" s="11"/>
    </row>
    <row r="284" spans="2:8" ht="15">
      <c r="B284" s="109" t="s">
        <v>164</v>
      </c>
      <c r="C284" s="9"/>
      <c r="G284" s="11"/>
      <c r="H284" s="11"/>
    </row>
    <row r="285" spans="7:8" ht="15">
      <c r="G285" s="34"/>
      <c r="H285" s="35"/>
    </row>
    <row r="287" spans="2:3" ht="12.75">
      <c r="B287" s="36" t="s">
        <v>152</v>
      </c>
      <c r="C287" s="37"/>
    </row>
  </sheetData>
  <sheetProtection/>
  <mergeCells count="378">
    <mergeCell ref="A87:F87"/>
    <mergeCell ref="G87:H87"/>
    <mergeCell ref="A192:E192"/>
    <mergeCell ref="F192:F193"/>
    <mergeCell ref="G192:G193"/>
    <mergeCell ref="A84:F84"/>
    <mergeCell ref="G84:H84"/>
    <mergeCell ref="A85:F86"/>
    <mergeCell ref="G85:H86"/>
    <mergeCell ref="A148:E148"/>
    <mergeCell ref="G81:H81"/>
    <mergeCell ref="G82:H82"/>
    <mergeCell ref="A81:F81"/>
    <mergeCell ref="A82:F82"/>
    <mergeCell ref="A83:F83"/>
    <mergeCell ref="G83:H83"/>
    <mergeCell ref="A77:F77"/>
    <mergeCell ref="A79:F79"/>
    <mergeCell ref="A75:F75"/>
    <mergeCell ref="A80:F80"/>
    <mergeCell ref="G75:H75"/>
    <mergeCell ref="A76:F76"/>
    <mergeCell ref="G76:H76"/>
    <mergeCell ref="A98:E98"/>
    <mergeCell ref="A97:E97"/>
    <mergeCell ref="H1:N1"/>
    <mergeCell ref="G1:G7"/>
    <mergeCell ref="F144:F145"/>
    <mergeCell ref="G144:G145"/>
    <mergeCell ref="A88:F88"/>
    <mergeCell ref="G88:H88"/>
    <mergeCell ref="K95:K96"/>
    <mergeCell ref="A74:F74"/>
    <mergeCell ref="A45:F45"/>
    <mergeCell ref="G74:H74"/>
    <mergeCell ref="A149:E149"/>
    <mergeCell ref="A150:E150"/>
    <mergeCell ref="G77:H77"/>
    <mergeCell ref="G79:H79"/>
    <mergeCell ref="G80:H80"/>
    <mergeCell ref="G70:H70"/>
    <mergeCell ref="A71:F71"/>
    <mergeCell ref="G71:H71"/>
    <mergeCell ref="A72:F72"/>
    <mergeCell ref="G72:H72"/>
    <mergeCell ref="G58:H58"/>
    <mergeCell ref="A61:F61"/>
    <mergeCell ref="G61:H61"/>
    <mergeCell ref="G73:H73"/>
    <mergeCell ref="A70:F70"/>
    <mergeCell ref="A68:F68"/>
    <mergeCell ref="G68:H68"/>
    <mergeCell ref="A69:F69"/>
    <mergeCell ref="G69:H69"/>
    <mergeCell ref="A73:F73"/>
    <mergeCell ref="G60:H60"/>
    <mergeCell ref="A66:F66"/>
    <mergeCell ref="G66:H66"/>
    <mergeCell ref="A57:F57"/>
    <mergeCell ref="G57:H57"/>
    <mergeCell ref="A59:F59"/>
    <mergeCell ref="G59:H59"/>
    <mergeCell ref="A64:F64"/>
    <mergeCell ref="G64:H64"/>
    <mergeCell ref="A58:F58"/>
    <mergeCell ref="G35:H35"/>
    <mergeCell ref="G36:H36"/>
    <mergeCell ref="G37:H37"/>
    <mergeCell ref="A37:F37"/>
    <mergeCell ref="A41:F41"/>
    <mergeCell ref="A56:F56"/>
    <mergeCell ref="G40:H40"/>
    <mergeCell ref="G41:H41"/>
    <mergeCell ref="A38:F38"/>
    <mergeCell ref="A39:F39"/>
    <mergeCell ref="A40:F40"/>
    <mergeCell ref="G31:H31"/>
    <mergeCell ref="G32:H32"/>
    <mergeCell ref="G33:H33"/>
    <mergeCell ref="G34:H34"/>
    <mergeCell ref="A36:F36"/>
    <mergeCell ref="G38:H38"/>
    <mergeCell ref="G39:H39"/>
    <mergeCell ref="G56:H56"/>
    <mergeCell ref="G42:H42"/>
    <mergeCell ref="G43:H43"/>
    <mergeCell ref="G44:H44"/>
    <mergeCell ref="G45:H45"/>
    <mergeCell ref="A44:F44"/>
    <mergeCell ref="G53:H53"/>
    <mergeCell ref="A53:F53"/>
    <mergeCell ref="A55:F55"/>
    <mergeCell ref="G55:H55"/>
    <mergeCell ref="A52:F52"/>
    <mergeCell ref="G52:H52"/>
    <mergeCell ref="A49:F49"/>
    <mergeCell ref="G49:H49"/>
    <mergeCell ref="A51:F51"/>
    <mergeCell ref="A31:F31"/>
    <mergeCell ref="A32:F32"/>
    <mergeCell ref="A33:F33"/>
    <mergeCell ref="A34:F34"/>
    <mergeCell ref="A35:F35"/>
    <mergeCell ref="A47:F47"/>
    <mergeCell ref="A48:F48"/>
    <mergeCell ref="G46:H46"/>
    <mergeCell ref="G48:H48"/>
    <mergeCell ref="G47:H47"/>
    <mergeCell ref="A46:F46"/>
    <mergeCell ref="A42:F42"/>
    <mergeCell ref="A43:F43"/>
    <mergeCell ref="H160:H161"/>
    <mergeCell ref="A143:E143"/>
    <mergeCell ref="A144:E144"/>
    <mergeCell ref="A145:E145"/>
    <mergeCell ref="A54:F54"/>
    <mergeCell ref="G54:H54"/>
    <mergeCell ref="F154:F155"/>
    <mergeCell ref="A65:F65"/>
    <mergeCell ref="G65:H65"/>
    <mergeCell ref="A60:F60"/>
    <mergeCell ref="G154:G155"/>
    <mergeCell ref="F173:F174"/>
    <mergeCell ref="G173:G174"/>
    <mergeCell ref="F169:F170"/>
    <mergeCell ref="G169:G170"/>
    <mergeCell ref="F163:F165"/>
    <mergeCell ref="G163:G165"/>
    <mergeCell ref="F160:F161"/>
    <mergeCell ref="M99:M100"/>
    <mergeCell ref="I115:I116"/>
    <mergeCell ref="N99:N100"/>
    <mergeCell ref="K109:K110"/>
    <mergeCell ref="L95:L96"/>
    <mergeCell ref="K99:K100"/>
    <mergeCell ref="L99:L100"/>
    <mergeCell ref="I99:I100"/>
    <mergeCell ref="L109:L110"/>
    <mergeCell ref="J99:J100"/>
    <mergeCell ref="I124:I125"/>
    <mergeCell ref="J124:J125"/>
    <mergeCell ref="J118:J120"/>
    <mergeCell ref="J109:J110"/>
    <mergeCell ref="G160:G161"/>
    <mergeCell ref="H163:H165"/>
    <mergeCell ref="H115:H116"/>
    <mergeCell ref="J115:J116"/>
    <mergeCell ref="I118:I120"/>
    <mergeCell ref="M109:M110"/>
    <mergeCell ref="N109:N110"/>
    <mergeCell ref="K115:K116"/>
    <mergeCell ref="L115:L116"/>
    <mergeCell ref="M115:M116"/>
    <mergeCell ref="N115:N116"/>
    <mergeCell ref="M118:M120"/>
    <mergeCell ref="N118:N120"/>
    <mergeCell ref="K124:K125"/>
    <mergeCell ref="L124:L125"/>
    <mergeCell ref="M124:M125"/>
    <mergeCell ref="N124:N125"/>
    <mergeCell ref="K118:K120"/>
    <mergeCell ref="L118:L120"/>
    <mergeCell ref="K128:K129"/>
    <mergeCell ref="L128:L129"/>
    <mergeCell ref="H138:N138"/>
    <mergeCell ref="I139:N139"/>
    <mergeCell ref="M140:N140"/>
    <mergeCell ref="M128:M129"/>
    <mergeCell ref="N128:N129"/>
    <mergeCell ref="A131:E131"/>
    <mergeCell ref="A132:E132"/>
    <mergeCell ref="A146:E146"/>
    <mergeCell ref="J128:J129"/>
    <mergeCell ref="F138:F141"/>
    <mergeCell ref="G138:G141"/>
    <mergeCell ref="A130:E130"/>
    <mergeCell ref="I128:I129"/>
    <mergeCell ref="H139:H141"/>
    <mergeCell ref="B134:M134"/>
    <mergeCell ref="A151:E151"/>
    <mergeCell ref="A152:E152"/>
    <mergeCell ref="A153:E153"/>
    <mergeCell ref="A154:E154"/>
    <mergeCell ref="A138:E141"/>
    <mergeCell ref="A142:E142"/>
    <mergeCell ref="A147:E147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76:E176"/>
    <mergeCell ref="A165:E165"/>
    <mergeCell ref="A166:E166"/>
    <mergeCell ref="A167:E167"/>
    <mergeCell ref="A168:E168"/>
    <mergeCell ref="A169:E169"/>
    <mergeCell ref="F186:F189"/>
    <mergeCell ref="G186:G189"/>
    <mergeCell ref="H187:H189"/>
    <mergeCell ref="A171:E171"/>
    <mergeCell ref="A172:E172"/>
    <mergeCell ref="A173:E173"/>
    <mergeCell ref="A174:E174"/>
    <mergeCell ref="A195:E195"/>
    <mergeCell ref="A196:E196"/>
    <mergeCell ref="A190:E190"/>
    <mergeCell ref="A170:E170"/>
    <mergeCell ref="A177:E177"/>
    <mergeCell ref="A186:E189"/>
    <mergeCell ref="A205:E205"/>
    <mergeCell ref="F202:F203"/>
    <mergeCell ref="G202:G203"/>
    <mergeCell ref="A175:E175"/>
    <mergeCell ref="A181:M182"/>
    <mergeCell ref="H184:I184"/>
    <mergeCell ref="A201:E201"/>
    <mergeCell ref="A202:E202"/>
    <mergeCell ref="A193:E193"/>
    <mergeCell ref="A194:E194"/>
    <mergeCell ref="I93:N93"/>
    <mergeCell ref="A197:E197"/>
    <mergeCell ref="A198:E198"/>
    <mergeCell ref="A199:E199"/>
    <mergeCell ref="A200:E200"/>
    <mergeCell ref="H211:H213"/>
    <mergeCell ref="A206:E206"/>
    <mergeCell ref="A207:E207"/>
    <mergeCell ref="A208:E208"/>
    <mergeCell ref="F208:F209"/>
    <mergeCell ref="L236:N236"/>
    <mergeCell ref="O236:Q236"/>
    <mergeCell ref="G208:G209"/>
    <mergeCell ref="A209:E209"/>
    <mergeCell ref="A212:E212"/>
    <mergeCell ref="A213:E213"/>
    <mergeCell ref="A211:E211"/>
    <mergeCell ref="F211:F213"/>
    <mergeCell ref="G211:G213"/>
    <mergeCell ref="A217:E217"/>
    <mergeCell ref="F217:F218"/>
    <mergeCell ref="G217:G218"/>
    <mergeCell ref="A219:E219"/>
    <mergeCell ref="A220:E220"/>
    <mergeCell ref="A221:E221"/>
    <mergeCell ref="F221:F222"/>
    <mergeCell ref="G221:G222"/>
    <mergeCell ref="A218:E218"/>
    <mergeCell ref="A222:E222"/>
    <mergeCell ref="A223:E223"/>
    <mergeCell ref="A247:K247"/>
    <mergeCell ref="B238:F238"/>
    <mergeCell ref="I235:K236"/>
    <mergeCell ref="I234:Q234"/>
    <mergeCell ref="B241:F241"/>
    <mergeCell ref="B239:F239"/>
    <mergeCell ref="B240:F240"/>
    <mergeCell ref="H234:H237"/>
    <mergeCell ref="L235:Q235"/>
    <mergeCell ref="E254:G254"/>
    <mergeCell ref="E255:G255"/>
    <mergeCell ref="A250:E250"/>
    <mergeCell ref="A246:E246"/>
    <mergeCell ref="A224:E224"/>
    <mergeCell ref="A225:E225"/>
    <mergeCell ref="G234:G237"/>
    <mergeCell ref="A231:M231"/>
    <mergeCell ref="E232:K232"/>
    <mergeCell ref="B234:F237"/>
    <mergeCell ref="G50:H50"/>
    <mergeCell ref="G51:H51"/>
    <mergeCell ref="A257:E257"/>
    <mergeCell ref="A249:E249"/>
    <mergeCell ref="A248:E248"/>
    <mergeCell ref="E256:G256"/>
    <mergeCell ref="G249:H249"/>
    <mergeCell ref="E251:G251"/>
    <mergeCell ref="E252:G252"/>
    <mergeCell ref="E253:G253"/>
    <mergeCell ref="G93:G96"/>
    <mergeCell ref="F93:F96"/>
    <mergeCell ref="A93:E96"/>
    <mergeCell ref="B90:M90"/>
    <mergeCell ref="A78:F78"/>
    <mergeCell ref="G78:H78"/>
    <mergeCell ref="I94:N94"/>
    <mergeCell ref="I95:I96"/>
    <mergeCell ref="J95:J96"/>
    <mergeCell ref="M95:N95"/>
    <mergeCell ref="D10:J10"/>
    <mergeCell ref="F13:J13"/>
    <mergeCell ref="E11:J11"/>
    <mergeCell ref="A67:F67"/>
    <mergeCell ref="G67:H67"/>
    <mergeCell ref="G62:H62"/>
    <mergeCell ref="A63:F63"/>
    <mergeCell ref="G63:H63"/>
    <mergeCell ref="E12:J12"/>
    <mergeCell ref="A50:F50"/>
    <mergeCell ref="H2:J2"/>
    <mergeCell ref="H3:J3"/>
    <mergeCell ref="H4:J4"/>
    <mergeCell ref="H6:I6"/>
    <mergeCell ref="H5:I5"/>
    <mergeCell ref="J5:K5"/>
    <mergeCell ref="J6:K6"/>
    <mergeCell ref="H93:H96"/>
    <mergeCell ref="A62:F62"/>
    <mergeCell ref="A122:E122"/>
    <mergeCell ref="A123:E123"/>
    <mergeCell ref="A124:E124"/>
    <mergeCell ref="C272:G272"/>
    <mergeCell ref="A126:E126"/>
    <mergeCell ref="G124:G125"/>
    <mergeCell ref="F124:F125"/>
    <mergeCell ref="A100:E100"/>
    <mergeCell ref="C273:G273"/>
    <mergeCell ref="C271:G271"/>
    <mergeCell ref="C268:G268"/>
    <mergeCell ref="C269:G269"/>
    <mergeCell ref="C265:G265"/>
    <mergeCell ref="C266:G266"/>
    <mergeCell ref="C267:G267"/>
    <mergeCell ref="H99:H100"/>
    <mergeCell ref="G99:G100"/>
    <mergeCell ref="F99:F100"/>
    <mergeCell ref="A99:E99"/>
    <mergeCell ref="H124:H125"/>
    <mergeCell ref="A121:E121"/>
    <mergeCell ref="F115:F116"/>
    <mergeCell ref="A116:E116"/>
    <mergeCell ref="A125:E125"/>
    <mergeCell ref="G115:G116"/>
    <mergeCell ref="A127:E127"/>
    <mergeCell ref="A128:E128"/>
    <mergeCell ref="F128:F129"/>
    <mergeCell ref="G128:G129"/>
    <mergeCell ref="H128:H129"/>
    <mergeCell ref="A129:E129"/>
    <mergeCell ref="H118:H120"/>
    <mergeCell ref="A107:E107"/>
    <mergeCell ref="A108:E108"/>
    <mergeCell ref="A109:E109"/>
    <mergeCell ref="F109:F110"/>
    <mergeCell ref="A119:E119"/>
    <mergeCell ref="A120:E120"/>
    <mergeCell ref="A111:E111"/>
    <mergeCell ref="A114:E114"/>
    <mergeCell ref="G109:G110"/>
    <mergeCell ref="A110:E110"/>
    <mergeCell ref="A115:E115"/>
    <mergeCell ref="F118:F120"/>
    <mergeCell ref="G118:G120"/>
    <mergeCell ref="M188:N188"/>
    <mergeCell ref="A214:E214"/>
    <mergeCell ref="H186:N186"/>
    <mergeCell ref="A210:E210"/>
    <mergeCell ref="A215:E215"/>
    <mergeCell ref="A216:E216"/>
    <mergeCell ref="I187:N187"/>
    <mergeCell ref="A191:E191"/>
    <mergeCell ref="A203:E203"/>
    <mergeCell ref="A204:E204"/>
    <mergeCell ref="A117:E117"/>
    <mergeCell ref="A118:E118"/>
    <mergeCell ref="A106:E106"/>
    <mergeCell ref="A101:E101"/>
    <mergeCell ref="A102:E102"/>
    <mergeCell ref="A103:E103"/>
    <mergeCell ref="A104:E104"/>
    <mergeCell ref="A105:E105"/>
    <mergeCell ref="A112:E112"/>
    <mergeCell ref="A113:E1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rowBreaks count="6" manualBreakCount="6">
    <brk id="43" max="255" man="1"/>
    <brk id="89" max="255" man="1"/>
    <brk id="133" max="255" man="1"/>
    <brk id="180" max="255" man="1"/>
    <brk id="230" max="255" man="1"/>
    <brk id="24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tabSelected="1" view="pageBreakPreview" zoomScale="90" zoomScaleNormal="110" zoomScaleSheetLayoutView="90" zoomScalePageLayoutView="0" workbookViewId="0" topLeftCell="G242">
      <selection activeCell="K250" sqref="K250"/>
    </sheetView>
  </sheetViews>
  <sheetFormatPr defaultColWidth="9.140625" defaultRowHeight="12.75"/>
  <cols>
    <col min="7" max="7" width="15.57421875" style="0" customWidth="1"/>
    <col min="8" max="8" width="18.57421875" style="0" customWidth="1"/>
    <col min="9" max="9" width="27.140625" style="0" customWidth="1"/>
    <col min="10" max="10" width="24.140625" style="0" customWidth="1"/>
    <col min="11" max="11" width="17.8515625" style="0" customWidth="1"/>
    <col min="12" max="12" width="17.140625" style="0" customWidth="1"/>
    <col min="13" max="13" width="20.00390625" style="0" customWidth="1"/>
    <col min="14" max="14" width="18.8515625" style="0" customWidth="1"/>
    <col min="15" max="15" width="18.28125" style="0" customWidth="1"/>
    <col min="16" max="16" width="18.57421875" style="0" customWidth="1"/>
    <col min="17" max="17" width="15.57421875" style="0" customWidth="1"/>
  </cols>
  <sheetData>
    <row r="1" spans="7:14" ht="26.25" customHeight="1">
      <c r="G1" s="157"/>
      <c r="H1" s="271" t="s">
        <v>0</v>
      </c>
      <c r="I1" s="271"/>
      <c r="J1" s="271"/>
      <c r="K1" s="271"/>
      <c r="L1" s="271"/>
      <c r="M1" s="271"/>
      <c r="N1" s="271"/>
    </row>
    <row r="2" spans="7:14" ht="15" customHeight="1">
      <c r="G2" s="157"/>
      <c r="H2" s="174" t="s">
        <v>115</v>
      </c>
      <c r="I2" s="174"/>
      <c r="J2" s="174"/>
      <c r="K2" s="12"/>
      <c r="L2" s="12"/>
      <c r="M2" s="12"/>
      <c r="N2" s="12"/>
    </row>
    <row r="3" spans="7:15" ht="21.75" customHeight="1">
      <c r="G3" s="157"/>
      <c r="H3" s="175" t="s">
        <v>146</v>
      </c>
      <c r="I3" s="175"/>
      <c r="J3" s="175"/>
      <c r="K3" s="40"/>
      <c r="L3" s="40"/>
      <c r="M3" s="40"/>
      <c r="N3" s="40"/>
      <c r="O3" s="3"/>
    </row>
    <row r="4" spans="7:14" ht="18" customHeight="1">
      <c r="G4" s="157"/>
      <c r="H4" s="176" t="s">
        <v>1</v>
      </c>
      <c r="I4" s="176"/>
      <c r="J4" s="176"/>
      <c r="K4" s="39"/>
      <c r="L4" s="39"/>
      <c r="M4" s="39"/>
      <c r="N4" s="39"/>
    </row>
    <row r="5" spans="7:14" ht="24" customHeight="1">
      <c r="G5" s="157"/>
      <c r="H5" s="177"/>
      <c r="I5" s="177"/>
      <c r="J5" s="178" t="s">
        <v>116</v>
      </c>
      <c r="K5" s="178"/>
      <c r="L5" s="40"/>
      <c r="M5" s="40"/>
      <c r="N5" s="40"/>
    </row>
    <row r="6" spans="7:14" ht="18" customHeight="1">
      <c r="G6" s="157"/>
      <c r="H6" s="176" t="s">
        <v>19</v>
      </c>
      <c r="I6" s="176"/>
      <c r="J6" s="176" t="s">
        <v>20</v>
      </c>
      <c r="K6" s="176"/>
      <c r="L6" s="39"/>
      <c r="M6" s="39"/>
      <c r="N6" s="39"/>
    </row>
    <row r="7" spans="7:14" ht="15">
      <c r="G7" s="157"/>
      <c r="H7" s="41">
        <v>30</v>
      </c>
      <c r="I7" s="41" t="s">
        <v>153</v>
      </c>
      <c r="J7" s="42" t="s">
        <v>119</v>
      </c>
      <c r="K7" s="35"/>
      <c r="L7" s="34"/>
      <c r="M7" s="35"/>
      <c r="N7" s="34"/>
    </row>
    <row r="8" spans="7:14" ht="15">
      <c r="G8" s="14"/>
      <c r="H8" s="14"/>
      <c r="I8" s="14"/>
      <c r="J8" s="14"/>
      <c r="K8" s="14"/>
      <c r="L8" s="14"/>
      <c r="M8" s="14"/>
      <c r="N8" s="14"/>
    </row>
    <row r="9" ht="14.25">
      <c r="G9" s="16"/>
    </row>
    <row r="10" spans="4:10" ht="27.75" customHeight="1">
      <c r="D10" s="179" t="s">
        <v>21</v>
      </c>
      <c r="E10" s="179"/>
      <c r="F10" s="179"/>
      <c r="G10" s="179"/>
      <c r="H10" s="179"/>
      <c r="I10" s="179"/>
      <c r="J10" s="179"/>
    </row>
    <row r="11" spans="5:10" ht="21.75" customHeight="1">
      <c r="E11" s="181" t="s">
        <v>142</v>
      </c>
      <c r="F11" s="181"/>
      <c r="G11" s="181"/>
      <c r="H11" s="181"/>
      <c r="I11" s="181"/>
      <c r="J11" s="181"/>
    </row>
    <row r="12" spans="5:10" ht="21.75" customHeight="1">
      <c r="E12" s="184" t="s">
        <v>154</v>
      </c>
      <c r="F12" s="184"/>
      <c r="G12" s="184"/>
      <c r="H12" s="184"/>
      <c r="I12" s="184"/>
      <c r="J12" s="184"/>
    </row>
    <row r="13" spans="6:10" ht="22.5" customHeight="1">
      <c r="F13" s="180" t="s">
        <v>130</v>
      </c>
      <c r="G13" s="180"/>
      <c r="H13" s="180"/>
      <c r="I13" s="180"/>
      <c r="J13" s="180"/>
    </row>
    <row r="14" spans="6:10" ht="20.25" customHeight="1">
      <c r="F14" s="43"/>
      <c r="G14" s="43"/>
      <c r="H14" s="43"/>
      <c r="I14" s="43"/>
      <c r="J14" s="43"/>
    </row>
    <row r="15" spans="6:10" ht="17.25" customHeight="1">
      <c r="F15" s="43"/>
      <c r="G15" s="43"/>
      <c r="H15" s="43"/>
      <c r="I15" s="43"/>
      <c r="J15" s="43"/>
    </row>
    <row r="16" ht="15">
      <c r="G16" s="17"/>
    </row>
    <row r="17" ht="20.25" customHeight="1">
      <c r="A17" s="18" t="s">
        <v>23</v>
      </c>
    </row>
    <row r="18" spans="1:9" ht="17.25" customHeight="1">
      <c r="A18" s="116" t="s">
        <v>2</v>
      </c>
      <c r="B18" s="117"/>
      <c r="C18" s="118"/>
      <c r="D18" s="118"/>
      <c r="E18" s="118"/>
      <c r="F18" s="118"/>
      <c r="G18" s="115"/>
      <c r="H18" s="66"/>
      <c r="I18" s="66"/>
    </row>
    <row r="19" spans="1:9" ht="18.75" customHeight="1">
      <c r="A19" s="114" t="s">
        <v>155</v>
      </c>
      <c r="B19" s="114"/>
      <c r="C19" s="66"/>
      <c r="D19" s="66"/>
      <c r="E19" s="66"/>
      <c r="F19" s="66"/>
      <c r="G19" s="66"/>
      <c r="H19" s="66"/>
      <c r="I19" s="66"/>
    </row>
    <row r="20" spans="1:9" ht="12.75">
      <c r="A20" s="114" t="s">
        <v>156</v>
      </c>
      <c r="B20" s="114"/>
      <c r="C20" s="67"/>
      <c r="D20" s="67"/>
      <c r="E20" s="67"/>
      <c r="F20" s="67"/>
      <c r="G20" s="67"/>
      <c r="H20" s="67"/>
      <c r="I20" s="67"/>
    </row>
    <row r="21" spans="1:9" ht="16.5" customHeight="1">
      <c r="A21" s="119" t="s">
        <v>3</v>
      </c>
      <c r="B21" s="65"/>
      <c r="C21" s="13"/>
      <c r="D21" s="13"/>
      <c r="E21" s="13"/>
      <c r="F21" s="13"/>
      <c r="G21" s="13"/>
      <c r="H21" s="67"/>
      <c r="I21" s="67"/>
    </row>
    <row r="22" spans="1:9" ht="16.5" customHeight="1">
      <c r="A22" s="120" t="s">
        <v>157</v>
      </c>
      <c r="C22" s="13"/>
      <c r="D22" s="13"/>
      <c r="E22" s="13"/>
      <c r="F22" s="13"/>
      <c r="G22" s="13"/>
      <c r="H22" s="67"/>
      <c r="I22" s="67"/>
    </row>
    <row r="23" ht="12.75">
      <c r="A23" s="120" t="s">
        <v>158</v>
      </c>
    </row>
    <row r="24" spans="1:2" ht="12.75">
      <c r="A24" s="122" t="s">
        <v>159</v>
      </c>
      <c r="B24" s="122"/>
    </row>
    <row r="25" ht="12.75">
      <c r="A25" s="120" t="s">
        <v>160</v>
      </c>
    </row>
    <row r="26" ht="12.75">
      <c r="A26" s="121" t="s">
        <v>161</v>
      </c>
    </row>
    <row r="27" spans="1:2" ht="12.75">
      <c r="A27" s="10"/>
      <c r="B27" s="10"/>
    </row>
    <row r="29" spans="1:10" ht="12.75" customHeight="1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</row>
    <row r="30" ht="14.25">
      <c r="D30" s="16"/>
    </row>
    <row r="31" spans="2:5" ht="15">
      <c r="B31" s="7"/>
      <c r="C31" s="7" t="s">
        <v>131</v>
      </c>
      <c r="D31" s="16"/>
      <c r="E31" s="7"/>
    </row>
    <row r="32" ht="15.75" thickBot="1">
      <c r="H32" s="19" t="s">
        <v>25</v>
      </c>
    </row>
    <row r="33" spans="1:8" ht="28.5" customHeight="1" thickBot="1">
      <c r="A33" s="253" t="s">
        <v>4</v>
      </c>
      <c r="B33" s="254"/>
      <c r="C33" s="254"/>
      <c r="D33" s="254"/>
      <c r="E33" s="254"/>
      <c r="F33" s="254"/>
      <c r="G33" s="254" t="s">
        <v>26</v>
      </c>
      <c r="H33" s="261"/>
    </row>
    <row r="34" spans="1:8" ht="30.75" customHeight="1">
      <c r="A34" s="255" t="s">
        <v>27</v>
      </c>
      <c r="B34" s="256"/>
      <c r="C34" s="256"/>
      <c r="D34" s="256"/>
      <c r="E34" s="256"/>
      <c r="F34" s="256"/>
      <c r="G34" s="262">
        <f>G36+G46+G71</f>
        <v>33213844.509999998</v>
      </c>
      <c r="H34" s="263"/>
    </row>
    <row r="35" spans="1:8" ht="15">
      <c r="A35" s="244" t="s">
        <v>5</v>
      </c>
      <c r="B35" s="245"/>
      <c r="C35" s="245"/>
      <c r="D35" s="245"/>
      <c r="E35" s="245"/>
      <c r="F35" s="245"/>
      <c r="G35" s="182"/>
      <c r="H35" s="183"/>
    </row>
    <row r="36" spans="1:8" ht="33" customHeight="1">
      <c r="A36" s="244" t="s">
        <v>28</v>
      </c>
      <c r="B36" s="245"/>
      <c r="C36" s="245"/>
      <c r="D36" s="245"/>
      <c r="E36" s="245"/>
      <c r="F36" s="245"/>
      <c r="G36" s="182">
        <f>G38+G41</f>
        <v>31058704.05</v>
      </c>
      <c r="H36" s="183"/>
    </row>
    <row r="37" spans="1:8" ht="15.75" customHeight="1">
      <c r="A37" s="244" t="s">
        <v>6</v>
      </c>
      <c r="B37" s="245"/>
      <c r="C37" s="245"/>
      <c r="D37" s="245"/>
      <c r="E37" s="245"/>
      <c r="F37" s="245"/>
      <c r="G37" s="264"/>
      <c r="H37" s="265"/>
    </row>
    <row r="38" spans="1:8" ht="48" customHeight="1">
      <c r="A38" s="244" t="s">
        <v>29</v>
      </c>
      <c r="B38" s="245"/>
      <c r="C38" s="245"/>
      <c r="D38" s="245"/>
      <c r="E38" s="245"/>
      <c r="F38" s="245"/>
      <c r="G38" s="182">
        <v>31058704.05</v>
      </c>
      <c r="H38" s="183"/>
    </row>
    <row r="39" spans="1:8" ht="49.5" customHeight="1">
      <c r="A39" s="244" t="s">
        <v>30</v>
      </c>
      <c r="B39" s="245"/>
      <c r="C39" s="245"/>
      <c r="D39" s="245"/>
      <c r="E39" s="245"/>
      <c r="F39" s="245"/>
      <c r="G39" s="264"/>
      <c r="H39" s="265"/>
    </row>
    <row r="40" spans="1:8" ht="48" customHeight="1">
      <c r="A40" s="244" t="s">
        <v>31</v>
      </c>
      <c r="B40" s="245"/>
      <c r="C40" s="245"/>
      <c r="D40" s="245"/>
      <c r="E40" s="245"/>
      <c r="F40" s="245"/>
      <c r="G40" s="264"/>
      <c r="H40" s="265"/>
    </row>
    <row r="41" spans="1:8" ht="24.75" customHeight="1">
      <c r="A41" s="244" t="s">
        <v>32</v>
      </c>
      <c r="B41" s="245"/>
      <c r="C41" s="245"/>
      <c r="D41" s="245"/>
      <c r="E41" s="245"/>
      <c r="F41" s="245"/>
      <c r="G41" s="182">
        <v>0</v>
      </c>
      <c r="H41" s="183"/>
    </row>
    <row r="42" spans="1:8" ht="36.75" customHeight="1">
      <c r="A42" s="244" t="s">
        <v>33</v>
      </c>
      <c r="B42" s="245"/>
      <c r="C42" s="245"/>
      <c r="D42" s="245"/>
      <c r="E42" s="245"/>
      <c r="F42" s="245"/>
      <c r="G42" s="197">
        <f>G44+G45+3430416.06</f>
        <v>4894646.34</v>
      </c>
      <c r="H42" s="198"/>
    </row>
    <row r="43" spans="1:8" ht="15" customHeight="1">
      <c r="A43" s="244" t="s">
        <v>6</v>
      </c>
      <c r="B43" s="245"/>
      <c r="C43" s="245"/>
      <c r="D43" s="245"/>
      <c r="E43" s="245"/>
      <c r="F43" s="245"/>
      <c r="G43" s="197"/>
      <c r="H43" s="198"/>
    </row>
    <row r="44" spans="1:8" ht="39" customHeight="1">
      <c r="A44" s="241" t="s">
        <v>34</v>
      </c>
      <c r="B44" s="242"/>
      <c r="C44" s="242"/>
      <c r="D44" s="242"/>
      <c r="E44" s="242"/>
      <c r="F44" s="243"/>
      <c r="G44" s="197">
        <v>848500</v>
      </c>
      <c r="H44" s="198"/>
    </row>
    <row r="45" spans="1:8" ht="38.25" customHeight="1">
      <c r="A45" s="241" t="s">
        <v>7</v>
      </c>
      <c r="B45" s="242"/>
      <c r="C45" s="242"/>
      <c r="D45" s="242"/>
      <c r="E45" s="242"/>
      <c r="F45" s="243"/>
      <c r="G45" s="197">
        <v>615730.28</v>
      </c>
      <c r="H45" s="198"/>
    </row>
    <row r="46" spans="1:8" ht="24.75" customHeight="1">
      <c r="A46" s="259" t="s">
        <v>8</v>
      </c>
      <c r="B46" s="260"/>
      <c r="C46" s="260"/>
      <c r="D46" s="260"/>
      <c r="E46" s="260"/>
      <c r="F46" s="260"/>
      <c r="G46" s="257">
        <f>G55+G48</f>
        <v>1671952.88</v>
      </c>
      <c r="H46" s="258"/>
    </row>
    <row r="47" spans="1:8" ht="15">
      <c r="A47" s="244" t="s">
        <v>5</v>
      </c>
      <c r="B47" s="245"/>
      <c r="C47" s="245"/>
      <c r="D47" s="245"/>
      <c r="E47" s="245"/>
      <c r="F47" s="245"/>
      <c r="G47" s="182"/>
      <c r="H47" s="183"/>
    </row>
    <row r="48" spans="1:8" ht="24.75" customHeight="1">
      <c r="A48" s="246" t="s">
        <v>38</v>
      </c>
      <c r="B48" s="247"/>
      <c r="C48" s="247"/>
      <c r="D48" s="247"/>
      <c r="E48" s="247"/>
      <c r="F48" s="248"/>
      <c r="G48" s="182">
        <f>G50+G52</f>
        <v>798752.33</v>
      </c>
      <c r="H48" s="183"/>
    </row>
    <row r="49" spans="1:8" ht="15.75" customHeight="1">
      <c r="A49" s="244" t="s">
        <v>6</v>
      </c>
      <c r="B49" s="245"/>
      <c r="C49" s="245"/>
      <c r="D49" s="245"/>
      <c r="E49" s="245"/>
      <c r="F49" s="245"/>
      <c r="G49" s="200"/>
      <c r="H49" s="201"/>
    </row>
    <row r="50" spans="1:8" ht="30.75" customHeight="1">
      <c r="A50" s="244" t="s">
        <v>39</v>
      </c>
      <c r="B50" s="245"/>
      <c r="C50" s="245"/>
      <c r="D50" s="245"/>
      <c r="E50" s="245"/>
      <c r="F50" s="245"/>
      <c r="G50" s="182">
        <v>798752.33</v>
      </c>
      <c r="H50" s="183"/>
    </row>
    <row r="51" spans="1:8" ht="40.5" customHeight="1">
      <c r="A51" s="244" t="s">
        <v>40</v>
      </c>
      <c r="B51" s="245"/>
      <c r="C51" s="245"/>
      <c r="D51" s="245"/>
      <c r="E51" s="245"/>
      <c r="F51" s="245"/>
      <c r="G51" s="200"/>
      <c r="H51" s="201"/>
    </row>
    <row r="52" spans="1:8" ht="26.25" customHeight="1">
      <c r="A52" s="185" t="s">
        <v>41</v>
      </c>
      <c r="B52" s="186"/>
      <c r="C52" s="186"/>
      <c r="D52" s="186"/>
      <c r="E52" s="186"/>
      <c r="F52" s="186"/>
      <c r="G52" s="182"/>
      <c r="H52" s="183"/>
    </row>
    <row r="53" spans="1:8" ht="39" customHeight="1">
      <c r="A53" s="251" t="s">
        <v>42</v>
      </c>
      <c r="B53" s="252"/>
      <c r="C53" s="252"/>
      <c r="D53" s="252"/>
      <c r="E53" s="252"/>
      <c r="F53" s="252"/>
      <c r="G53" s="200"/>
      <c r="H53" s="201"/>
    </row>
    <row r="54" spans="1:8" ht="24.75" customHeight="1">
      <c r="A54" s="185" t="s">
        <v>43</v>
      </c>
      <c r="B54" s="186"/>
      <c r="C54" s="186"/>
      <c r="D54" s="186"/>
      <c r="E54" s="186"/>
      <c r="F54" s="186"/>
      <c r="G54" s="249"/>
      <c r="H54" s="250"/>
    </row>
    <row r="55" spans="1:8" ht="26.25" customHeight="1">
      <c r="A55" s="185" t="s">
        <v>44</v>
      </c>
      <c r="B55" s="186"/>
      <c r="C55" s="186"/>
      <c r="D55" s="186"/>
      <c r="E55" s="186"/>
      <c r="F55" s="186"/>
      <c r="G55" s="182">
        <f>G58+G66</f>
        <v>873200.55</v>
      </c>
      <c r="H55" s="183"/>
    </row>
    <row r="56" spans="1:8" ht="16.5" customHeight="1">
      <c r="A56" s="244" t="s">
        <v>6</v>
      </c>
      <c r="B56" s="245"/>
      <c r="C56" s="245"/>
      <c r="D56" s="245"/>
      <c r="E56" s="245"/>
      <c r="F56" s="245"/>
      <c r="G56" s="200"/>
      <c r="H56" s="201"/>
    </row>
    <row r="57" spans="1:8" ht="33" customHeight="1">
      <c r="A57" s="244" t="s">
        <v>45</v>
      </c>
      <c r="B57" s="245"/>
      <c r="C57" s="245"/>
      <c r="D57" s="245"/>
      <c r="E57" s="245"/>
      <c r="F57" s="245"/>
      <c r="G57" s="182"/>
      <c r="H57" s="183"/>
    </row>
    <row r="58" spans="1:8" ht="13.5" customHeight="1">
      <c r="A58" s="244" t="s">
        <v>35</v>
      </c>
      <c r="B58" s="245"/>
      <c r="C58" s="245"/>
      <c r="D58" s="245"/>
      <c r="E58" s="245"/>
      <c r="F58" s="245"/>
      <c r="G58" s="182">
        <v>661930.98</v>
      </c>
      <c r="H58" s="183"/>
    </row>
    <row r="59" spans="1:8" ht="44.25" customHeight="1">
      <c r="A59" s="185" t="s">
        <v>46</v>
      </c>
      <c r="B59" s="186"/>
      <c r="C59" s="186"/>
      <c r="D59" s="186"/>
      <c r="E59" s="186"/>
      <c r="F59" s="186"/>
      <c r="G59" s="182">
        <f>G61+G62+G63+G64+G65</f>
        <v>384615.38</v>
      </c>
      <c r="H59" s="183"/>
    </row>
    <row r="60" spans="1:8" ht="14.25" customHeight="1">
      <c r="A60" s="244" t="s">
        <v>6</v>
      </c>
      <c r="B60" s="245"/>
      <c r="C60" s="245"/>
      <c r="D60" s="245"/>
      <c r="E60" s="245"/>
      <c r="F60" s="245"/>
      <c r="G60" s="182"/>
      <c r="H60" s="183"/>
    </row>
    <row r="61" spans="1:8" ht="15" customHeight="1">
      <c r="A61" s="171" t="s">
        <v>125</v>
      </c>
      <c r="B61" s="172"/>
      <c r="C61" s="172"/>
      <c r="D61" s="172"/>
      <c r="E61" s="172"/>
      <c r="F61" s="173"/>
      <c r="G61" s="182"/>
      <c r="H61" s="183"/>
    </row>
    <row r="62" spans="1:8" ht="30" customHeight="1">
      <c r="A62" s="171" t="s">
        <v>132</v>
      </c>
      <c r="B62" s="172"/>
      <c r="C62" s="172"/>
      <c r="D62" s="172"/>
      <c r="E62" s="172"/>
      <c r="F62" s="173"/>
      <c r="G62" s="197"/>
      <c r="H62" s="198"/>
    </row>
    <row r="63" spans="1:8" ht="15" customHeight="1">
      <c r="A63" s="171" t="s">
        <v>133</v>
      </c>
      <c r="B63" s="172"/>
      <c r="C63" s="172"/>
      <c r="D63" s="172"/>
      <c r="E63" s="172"/>
      <c r="F63" s="173"/>
      <c r="G63" s="197"/>
      <c r="H63" s="198"/>
    </row>
    <row r="64" spans="1:8" ht="38.25" customHeight="1">
      <c r="A64" s="171" t="s">
        <v>134</v>
      </c>
      <c r="B64" s="172"/>
      <c r="C64" s="172"/>
      <c r="D64" s="172"/>
      <c r="E64" s="172"/>
      <c r="F64" s="173"/>
      <c r="G64" s="182"/>
      <c r="H64" s="183"/>
    </row>
    <row r="65" spans="1:8" ht="29.25" customHeight="1">
      <c r="A65" s="171" t="s">
        <v>135</v>
      </c>
      <c r="B65" s="172"/>
      <c r="C65" s="172"/>
      <c r="D65" s="172"/>
      <c r="E65" s="172"/>
      <c r="F65" s="173"/>
      <c r="G65" s="182">
        <f>'[1]TDSheet'!$BM$20</f>
        <v>384615.38</v>
      </c>
      <c r="H65" s="183"/>
    </row>
    <row r="66" spans="1:8" ht="34.5" customHeight="1">
      <c r="A66" s="185" t="s">
        <v>47</v>
      </c>
      <c r="B66" s="186"/>
      <c r="C66" s="186"/>
      <c r="D66" s="186"/>
      <c r="E66" s="186"/>
      <c r="F66" s="186"/>
      <c r="G66" s="182">
        <f>G69</f>
        <v>211269.57</v>
      </c>
      <c r="H66" s="183"/>
    </row>
    <row r="67" spans="1:8" ht="15" customHeight="1">
      <c r="A67" s="244" t="s">
        <v>6</v>
      </c>
      <c r="B67" s="245"/>
      <c r="C67" s="245"/>
      <c r="D67" s="245"/>
      <c r="E67" s="245"/>
      <c r="F67" s="245"/>
      <c r="G67" s="200"/>
      <c r="H67" s="201"/>
    </row>
    <row r="68" spans="1:8" ht="18" customHeight="1">
      <c r="A68" s="185" t="s">
        <v>36</v>
      </c>
      <c r="B68" s="186"/>
      <c r="C68" s="186"/>
      <c r="D68" s="186"/>
      <c r="E68" s="186"/>
      <c r="F68" s="186"/>
      <c r="G68" s="264"/>
      <c r="H68" s="265"/>
    </row>
    <row r="69" spans="1:8" ht="32.25" customHeight="1">
      <c r="A69" s="171" t="s">
        <v>148</v>
      </c>
      <c r="B69" s="172"/>
      <c r="C69" s="172"/>
      <c r="D69" s="172"/>
      <c r="E69" s="172"/>
      <c r="F69" s="173"/>
      <c r="G69" s="182">
        <f>'[2]TDSheet'!$BM$20</f>
        <v>211269.57</v>
      </c>
      <c r="H69" s="183"/>
    </row>
    <row r="70" spans="1:8" ht="31.5" customHeight="1">
      <c r="A70" s="171" t="s">
        <v>149</v>
      </c>
      <c r="B70" s="172"/>
      <c r="C70" s="172"/>
      <c r="D70" s="172"/>
      <c r="E70" s="172"/>
      <c r="F70" s="173"/>
      <c r="G70" s="197"/>
      <c r="H70" s="198"/>
    </row>
    <row r="71" spans="1:8" ht="21" customHeight="1">
      <c r="A71" s="266" t="s">
        <v>37</v>
      </c>
      <c r="B71" s="267"/>
      <c r="C71" s="267"/>
      <c r="D71" s="267"/>
      <c r="E71" s="267"/>
      <c r="F71" s="267"/>
      <c r="G71" s="257">
        <f>G74</f>
        <v>483187.58</v>
      </c>
      <c r="H71" s="258"/>
    </row>
    <row r="72" spans="1:8" ht="18.75" customHeight="1">
      <c r="A72" s="244" t="s">
        <v>5</v>
      </c>
      <c r="B72" s="245"/>
      <c r="C72" s="245"/>
      <c r="D72" s="245"/>
      <c r="E72" s="245"/>
      <c r="F72" s="245"/>
      <c r="G72" s="182"/>
      <c r="H72" s="183"/>
    </row>
    <row r="73" spans="1:8" ht="19.5" customHeight="1">
      <c r="A73" s="185" t="s">
        <v>48</v>
      </c>
      <c r="B73" s="186"/>
      <c r="C73" s="186"/>
      <c r="D73" s="186"/>
      <c r="E73" s="186"/>
      <c r="F73" s="186"/>
      <c r="G73" s="200"/>
      <c r="H73" s="201"/>
    </row>
    <row r="74" spans="1:8" ht="18" customHeight="1">
      <c r="A74" s="185" t="s">
        <v>49</v>
      </c>
      <c r="B74" s="186"/>
      <c r="C74" s="186"/>
      <c r="D74" s="186"/>
      <c r="E74" s="186"/>
      <c r="F74" s="186"/>
      <c r="G74" s="182">
        <f>G77+G87</f>
        <v>483187.58</v>
      </c>
      <c r="H74" s="183"/>
    </row>
    <row r="75" spans="1:8" ht="23.25" customHeight="1">
      <c r="A75" s="244" t="s">
        <v>6</v>
      </c>
      <c r="B75" s="245"/>
      <c r="C75" s="245"/>
      <c r="D75" s="245"/>
      <c r="E75" s="245"/>
      <c r="F75" s="245"/>
      <c r="G75" s="200"/>
      <c r="H75" s="201"/>
    </row>
    <row r="76" spans="1:8" ht="15">
      <c r="A76" s="185" t="s">
        <v>50</v>
      </c>
      <c r="B76" s="186"/>
      <c r="C76" s="186"/>
      <c r="D76" s="186"/>
      <c r="E76" s="186"/>
      <c r="F76" s="186"/>
      <c r="G76" s="182">
        <v>0</v>
      </c>
      <c r="H76" s="183"/>
    </row>
    <row r="77" spans="1:8" ht="15" customHeight="1">
      <c r="A77" s="185" t="s">
        <v>51</v>
      </c>
      <c r="B77" s="186"/>
      <c r="C77" s="186"/>
      <c r="D77" s="186"/>
      <c r="E77" s="186"/>
      <c r="F77" s="186"/>
      <c r="G77" s="182">
        <f>SUM(G79:H84)</f>
        <v>483187.58</v>
      </c>
      <c r="H77" s="183"/>
    </row>
    <row r="78" spans="1:10" ht="13.5" customHeight="1">
      <c r="A78" s="244" t="s">
        <v>6</v>
      </c>
      <c r="B78" s="245"/>
      <c r="C78" s="245"/>
      <c r="D78" s="245"/>
      <c r="E78" s="245"/>
      <c r="F78" s="245"/>
      <c r="G78" s="182"/>
      <c r="H78" s="183"/>
      <c r="J78" s="10"/>
    </row>
    <row r="79" spans="1:10" ht="13.5" customHeight="1">
      <c r="A79" s="171" t="s">
        <v>136</v>
      </c>
      <c r="B79" s="172"/>
      <c r="C79" s="172"/>
      <c r="D79" s="172"/>
      <c r="E79" s="172"/>
      <c r="F79" s="173"/>
      <c r="G79" s="197">
        <f>'[3]TDSheet'!$BM$22</f>
        <v>26769</v>
      </c>
      <c r="H79" s="198"/>
      <c r="J79" s="10"/>
    </row>
    <row r="80" spans="1:10" ht="13.5" customHeight="1">
      <c r="A80" s="171" t="s">
        <v>143</v>
      </c>
      <c r="B80" s="172"/>
      <c r="C80" s="172"/>
      <c r="D80" s="172"/>
      <c r="E80" s="172"/>
      <c r="F80" s="173"/>
      <c r="G80" s="197"/>
      <c r="H80" s="198"/>
      <c r="J80" s="10"/>
    </row>
    <row r="81" spans="1:10" ht="13.5" customHeight="1">
      <c r="A81" s="171" t="s">
        <v>144</v>
      </c>
      <c r="B81" s="172"/>
      <c r="C81" s="172"/>
      <c r="D81" s="172"/>
      <c r="E81" s="172"/>
      <c r="F81" s="173"/>
      <c r="G81" s="197">
        <f>'[3]TDSheet'!$BM$24</f>
        <v>170263.04</v>
      </c>
      <c r="H81" s="198"/>
      <c r="J81" s="10"/>
    </row>
    <row r="82" spans="1:10" ht="13.5" customHeight="1">
      <c r="A82" s="171" t="s">
        <v>137</v>
      </c>
      <c r="B82" s="172"/>
      <c r="C82" s="172"/>
      <c r="D82" s="172"/>
      <c r="E82" s="172"/>
      <c r="F82" s="173"/>
      <c r="G82" s="197">
        <f>'[3]TDSheet'!$BM$24</f>
        <v>170263.04</v>
      </c>
      <c r="H82" s="198"/>
      <c r="J82" s="10"/>
    </row>
    <row r="83" spans="1:10" ht="13.5" customHeight="1">
      <c r="A83" s="171" t="s">
        <v>138</v>
      </c>
      <c r="B83" s="172"/>
      <c r="C83" s="172"/>
      <c r="D83" s="172"/>
      <c r="E83" s="172"/>
      <c r="F83" s="173"/>
      <c r="G83" s="197">
        <v>0</v>
      </c>
      <c r="H83" s="198"/>
      <c r="J83" s="10"/>
    </row>
    <row r="84" spans="1:10" ht="13.5" customHeight="1">
      <c r="A84" s="171" t="s">
        <v>139</v>
      </c>
      <c r="B84" s="172"/>
      <c r="C84" s="172"/>
      <c r="D84" s="172"/>
      <c r="E84" s="172"/>
      <c r="F84" s="173"/>
      <c r="G84" s="197">
        <f>'[3]TDSheet'!$BM$28</f>
        <v>115892.5</v>
      </c>
      <c r="H84" s="198"/>
      <c r="J84" s="10"/>
    </row>
    <row r="85" spans="1:10" ht="13.5" customHeight="1">
      <c r="A85" s="274"/>
      <c r="B85" s="275"/>
      <c r="C85" s="275"/>
      <c r="D85" s="275"/>
      <c r="E85" s="275"/>
      <c r="F85" s="276"/>
      <c r="G85" s="277"/>
      <c r="H85" s="278"/>
      <c r="J85" s="10"/>
    </row>
    <row r="86" spans="1:8" ht="16.5" customHeight="1">
      <c r="A86" s="279" t="s">
        <v>22</v>
      </c>
      <c r="B86" s="280"/>
      <c r="C86" s="280"/>
      <c r="D86" s="280"/>
      <c r="E86" s="280"/>
      <c r="F86" s="280"/>
      <c r="G86" s="182"/>
      <c r="H86" s="183"/>
    </row>
    <row r="87" spans="1:8" ht="15.75" customHeight="1">
      <c r="A87" s="185" t="s">
        <v>52</v>
      </c>
      <c r="B87" s="186"/>
      <c r="C87" s="186"/>
      <c r="D87" s="186"/>
      <c r="E87" s="186"/>
      <c r="F87" s="186"/>
      <c r="G87" s="182">
        <f>G90</f>
        <v>0</v>
      </c>
      <c r="H87" s="183"/>
    </row>
    <row r="88" spans="1:8" ht="29.25" customHeight="1">
      <c r="A88" s="185"/>
      <c r="B88" s="186"/>
      <c r="C88" s="186"/>
      <c r="D88" s="186"/>
      <c r="E88" s="186"/>
      <c r="F88" s="186"/>
      <c r="G88" s="182"/>
      <c r="H88" s="183"/>
    </row>
    <row r="89" spans="1:8" ht="15">
      <c r="A89" s="244" t="s">
        <v>6</v>
      </c>
      <c r="B89" s="245"/>
      <c r="C89" s="245"/>
      <c r="D89" s="245"/>
      <c r="E89" s="245"/>
      <c r="F89" s="245"/>
      <c r="G89" s="200"/>
      <c r="H89" s="201"/>
    </row>
    <row r="90" spans="1:8" ht="15.75" customHeight="1" thickBot="1">
      <c r="A90" s="171" t="s">
        <v>140</v>
      </c>
      <c r="B90" s="172"/>
      <c r="C90" s="172"/>
      <c r="D90" s="172"/>
      <c r="E90" s="172"/>
      <c r="F90" s="173"/>
      <c r="G90" s="272">
        <f>'[4]TDSheet'!$BM$21</f>
        <v>0</v>
      </c>
      <c r="H90" s="273"/>
    </row>
    <row r="91" spans="1:8" ht="15.75" customHeight="1">
      <c r="A91" s="63"/>
      <c r="B91" s="63"/>
      <c r="C91" s="63"/>
      <c r="D91" s="63"/>
      <c r="E91" s="63"/>
      <c r="F91" s="63"/>
      <c r="G91" s="64"/>
      <c r="H91" s="64"/>
    </row>
    <row r="92" spans="2:14" ht="22.5" customHeight="1">
      <c r="B92" s="196" t="s">
        <v>122</v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6"/>
    </row>
    <row r="93" ht="19.5" customHeight="1">
      <c r="I93" s="16" t="s">
        <v>120</v>
      </c>
    </row>
    <row r="94" ht="15.75" thickBot="1">
      <c r="N94" s="19" t="s">
        <v>53</v>
      </c>
    </row>
    <row r="95" spans="1:15" ht="26.25" customHeight="1">
      <c r="A95" s="187" t="s">
        <v>4</v>
      </c>
      <c r="B95" s="188"/>
      <c r="C95" s="188"/>
      <c r="D95" s="188"/>
      <c r="E95" s="189"/>
      <c r="F95" s="168" t="s">
        <v>54</v>
      </c>
      <c r="G95" s="168" t="s">
        <v>55</v>
      </c>
      <c r="H95" s="168" t="s">
        <v>57</v>
      </c>
      <c r="I95" s="133" t="s">
        <v>56</v>
      </c>
      <c r="J95" s="134"/>
      <c r="K95" s="134"/>
      <c r="L95" s="134"/>
      <c r="M95" s="134"/>
      <c r="N95" s="135"/>
      <c r="O95" s="62"/>
    </row>
    <row r="96" spans="1:14" ht="20.25" customHeight="1">
      <c r="A96" s="190"/>
      <c r="B96" s="191"/>
      <c r="C96" s="191"/>
      <c r="D96" s="191"/>
      <c r="E96" s="192"/>
      <c r="F96" s="169"/>
      <c r="G96" s="169"/>
      <c r="H96" s="169"/>
      <c r="I96" s="132" t="s">
        <v>6</v>
      </c>
      <c r="J96" s="132"/>
      <c r="K96" s="132"/>
      <c r="L96" s="132"/>
      <c r="M96" s="132"/>
      <c r="N96" s="199"/>
    </row>
    <row r="97" spans="1:14" ht="156.75" customHeight="1">
      <c r="A97" s="190"/>
      <c r="B97" s="191"/>
      <c r="C97" s="191"/>
      <c r="D97" s="191"/>
      <c r="E97" s="192"/>
      <c r="F97" s="169"/>
      <c r="G97" s="169"/>
      <c r="H97" s="169"/>
      <c r="I97" s="132" t="s">
        <v>58</v>
      </c>
      <c r="J97" s="132" t="s">
        <v>59</v>
      </c>
      <c r="K97" s="132" t="s">
        <v>60</v>
      </c>
      <c r="L97" s="132" t="s">
        <v>61</v>
      </c>
      <c r="M97" s="132" t="s">
        <v>62</v>
      </c>
      <c r="N97" s="199"/>
    </row>
    <row r="98" spans="1:14" ht="48" customHeight="1">
      <c r="A98" s="193"/>
      <c r="B98" s="194"/>
      <c r="C98" s="194"/>
      <c r="D98" s="194"/>
      <c r="E98" s="195"/>
      <c r="F98" s="170"/>
      <c r="G98" s="170"/>
      <c r="H98" s="170"/>
      <c r="I98" s="132"/>
      <c r="J98" s="132"/>
      <c r="K98" s="132"/>
      <c r="L98" s="132"/>
      <c r="M98" s="21" t="s">
        <v>57</v>
      </c>
      <c r="N98" s="28" t="s">
        <v>63</v>
      </c>
    </row>
    <row r="99" spans="1:14" ht="21" customHeight="1" thickBot="1">
      <c r="A99" s="234">
        <v>1</v>
      </c>
      <c r="B99" s="235"/>
      <c r="C99" s="235"/>
      <c r="D99" s="235"/>
      <c r="E99" s="236"/>
      <c r="F99" s="29">
        <v>2</v>
      </c>
      <c r="G99" s="29">
        <v>3</v>
      </c>
      <c r="H99" s="29">
        <v>4</v>
      </c>
      <c r="I99" s="29">
        <v>5</v>
      </c>
      <c r="J99" s="29">
        <v>6</v>
      </c>
      <c r="K99" s="29">
        <v>7</v>
      </c>
      <c r="L99" s="29">
        <v>8</v>
      </c>
      <c r="M99" s="29">
        <v>9</v>
      </c>
      <c r="N99" s="33">
        <v>10</v>
      </c>
    </row>
    <row r="100" spans="1:14" ht="15.75" customHeight="1">
      <c r="A100" s="268" t="s">
        <v>64</v>
      </c>
      <c r="B100" s="269"/>
      <c r="C100" s="269"/>
      <c r="D100" s="269"/>
      <c r="E100" s="270"/>
      <c r="F100" s="47">
        <v>100</v>
      </c>
      <c r="G100" s="48" t="s">
        <v>9</v>
      </c>
      <c r="H100" s="54">
        <f>I100+M100+J100</f>
        <v>42494137</v>
      </c>
      <c r="I100" s="54">
        <f>I103</f>
        <v>29898340</v>
      </c>
      <c r="J100" s="54">
        <f>J106</f>
        <v>10545797.000000002</v>
      </c>
      <c r="K100" s="55"/>
      <c r="L100" s="55"/>
      <c r="M100" s="54">
        <f>M101+M103</f>
        <v>2050000</v>
      </c>
      <c r="N100" s="49"/>
    </row>
    <row r="101" spans="1:14" ht="12.75" customHeight="1">
      <c r="A101" s="126" t="s">
        <v>6</v>
      </c>
      <c r="B101" s="127"/>
      <c r="C101" s="127"/>
      <c r="D101" s="127"/>
      <c r="E101" s="128"/>
      <c r="F101" s="143">
        <v>110</v>
      </c>
      <c r="G101" s="141">
        <v>120</v>
      </c>
      <c r="H101" s="152">
        <f>M101</f>
        <v>2050000</v>
      </c>
      <c r="I101" s="222" t="s">
        <v>9</v>
      </c>
      <c r="J101" s="222" t="s">
        <v>9</v>
      </c>
      <c r="K101" s="222" t="s">
        <v>9</v>
      </c>
      <c r="L101" s="222" t="s">
        <v>9</v>
      </c>
      <c r="M101" s="238">
        <v>2050000</v>
      </c>
      <c r="N101" s="239" t="s">
        <v>9</v>
      </c>
    </row>
    <row r="102" spans="1:14" ht="15.75" customHeight="1">
      <c r="A102" s="126" t="s">
        <v>65</v>
      </c>
      <c r="B102" s="127"/>
      <c r="C102" s="127"/>
      <c r="D102" s="127"/>
      <c r="E102" s="128"/>
      <c r="F102" s="145"/>
      <c r="G102" s="142"/>
      <c r="H102" s="153"/>
      <c r="I102" s="222"/>
      <c r="J102" s="222"/>
      <c r="K102" s="222"/>
      <c r="L102" s="222"/>
      <c r="M102" s="238"/>
      <c r="N102" s="239"/>
    </row>
    <row r="103" spans="1:14" ht="15.75" customHeight="1">
      <c r="A103" s="126" t="s">
        <v>66</v>
      </c>
      <c r="B103" s="127"/>
      <c r="C103" s="127"/>
      <c r="D103" s="127"/>
      <c r="E103" s="128"/>
      <c r="F103" s="22">
        <v>120</v>
      </c>
      <c r="G103" s="23">
        <v>130</v>
      </c>
      <c r="H103" s="53">
        <f>I103</f>
        <v>29898340</v>
      </c>
      <c r="I103" s="53">
        <v>29898340</v>
      </c>
      <c r="J103" s="23" t="s">
        <v>9</v>
      </c>
      <c r="K103" s="23" t="s">
        <v>9</v>
      </c>
      <c r="L103" s="24"/>
      <c r="M103" s="53">
        <v>0</v>
      </c>
      <c r="N103" s="44"/>
    </row>
    <row r="104" spans="1:14" ht="15.75" customHeight="1">
      <c r="A104" s="126" t="s">
        <v>67</v>
      </c>
      <c r="B104" s="127"/>
      <c r="C104" s="127"/>
      <c r="D104" s="127"/>
      <c r="E104" s="128"/>
      <c r="F104" s="22">
        <v>130</v>
      </c>
      <c r="G104" s="24"/>
      <c r="H104" s="53"/>
      <c r="I104" s="23" t="s">
        <v>9</v>
      </c>
      <c r="J104" s="23" t="s">
        <v>9</v>
      </c>
      <c r="K104" s="23" t="s">
        <v>9</v>
      </c>
      <c r="L104" s="23" t="s">
        <v>9</v>
      </c>
      <c r="M104" s="23"/>
      <c r="N104" s="44" t="s">
        <v>9</v>
      </c>
    </row>
    <row r="105" spans="1:14" ht="15.75" customHeight="1">
      <c r="A105" s="126" t="s">
        <v>68</v>
      </c>
      <c r="B105" s="127"/>
      <c r="C105" s="127"/>
      <c r="D105" s="127"/>
      <c r="E105" s="128"/>
      <c r="F105" s="22">
        <v>140</v>
      </c>
      <c r="G105" s="24"/>
      <c r="H105" s="53"/>
      <c r="I105" s="23" t="s">
        <v>9</v>
      </c>
      <c r="J105" s="23" t="s">
        <v>9</v>
      </c>
      <c r="K105" s="23" t="s">
        <v>9</v>
      </c>
      <c r="L105" s="23" t="s">
        <v>9</v>
      </c>
      <c r="M105" s="23"/>
      <c r="N105" s="44" t="s">
        <v>9</v>
      </c>
    </row>
    <row r="106" spans="1:14" ht="33" customHeight="1">
      <c r="A106" s="126" t="s">
        <v>69</v>
      </c>
      <c r="B106" s="127"/>
      <c r="C106" s="127"/>
      <c r="D106" s="127"/>
      <c r="E106" s="128"/>
      <c r="F106" s="22">
        <v>150</v>
      </c>
      <c r="G106" s="23">
        <v>180</v>
      </c>
      <c r="H106" s="53">
        <f>J106</f>
        <v>10545797.000000002</v>
      </c>
      <c r="I106" s="23" t="s">
        <v>9</v>
      </c>
      <c r="J106" s="53">
        <f>'[7]дошкольные'!$I$5</f>
        <v>10545797.000000002</v>
      </c>
      <c r="K106" s="23"/>
      <c r="L106" s="23" t="s">
        <v>9</v>
      </c>
      <c r="M106" s="23" t="s">
        <v>9</v>
      </c>
      <c r="N106" s="44" t="s">
        <v>9</v>
      </c>
    </row>
    <row r="107" spans="1:14" ht="15.75" customHeight="1">
      <c r="A107" s="126" t="s">
        <v>70</v>
      </c>
      <c r="B107" s="127"/>
      <c r="C107" s="127"/>
      <c r="D107" s="127"/>
      <c r="E107" s="128"/>
      <c r="F107" s="22">
        <v>160</v>
      </c>
      <c r="G107" s="24"/>
      <c r="H107" s="23"/>
      <c r="I107" s="23" t="s">
        <v>9</v>
      </c>
      <c r="J107" s="23" t="s">
        <v>9</v>
      </c>
      <c r="K107" s="23" t="s">
        <v>9</v>
      </c>
      <c r="L107" s="23" t="s">
        <v>9</v>
      </c>
      <c r="M107" s="25"/>
      <c r="N107" s="44"/>
    </row>
    <row r="108" spans="1:14" ht="15.75" customHeight="1">
      <c r="A108" s="126" t="s">
        <v>71</v>
      </c>
      <c r="B108" s="127"/>
      <c r="C108" s="127"/>
      <c r="D108" s="127"/>
      <c r="E108" s="128"/>
      <c r="F108" s="22">
        <v>180</v>
      </c>
      <c r="G108" s="23" t="s">
        <v>9</v>
      </c>
      <c r="H108" s="23"/>
      <c r="I108" s="23" t="s">
        <v>9</v>
      </c>
      <c r="J108" s="23" t="s">
        <v>9</v>
      </c>
      <c r="K108" s="23" t="s">
        <v>9</v>
      </c>
      <c r="L108" s="23" t="s">
        <v>9</v>
      </c>
      <c r="M108" s="25"/>
      <c r="N108" s="44" t="s">
        <v>9</v>
      </c>
    </row>
    <row r="109" spans="1:14" ht="15.75" customHeight="1">
      <c r="A109" s="149" t="s">
        <v>72</v>
      </c>
      <c r="B109" s="150"/>
      <c r="C109" s="150"/>
      <c r="D109" s="150"/>
      <c r="E109" s="151"/>
      <c r="F109" s="50">
        <v>200</v>
      </c>
      <c r="G109" s="51" t="s">
        <v>9</v>
      </c>
      <c r="H109" s="59">
        <f>I109+M109+J109</f>
        <v>43252689.330000006</v>
      </c>
      <c r="I109" s="59">
        <f>I110+I116+I124</f>
        <v>30638345.53</v>
      </c>
      <c r="J109" s="59">
        <f>SUM(J110:J124)</f>
        <v>10545797.000000002</v>
      </c>
      <c r="K109" s="24"/>
      <c r="L109" s="24"/>
      <c r="M109" s="59">
        <f>SUM(M110:M124)</f>
        <v>2068546.7999999998</v>
      </c>
      <c r="N109" s="52"/>
    </row>
    <row r="110" spans="1:14" ht="15.75" customHeight="1">
      <c r="A110" s="138" t="s">
        <v>73</v>
      </c>
      <c r="B110" s="139"/>
      <c r="C110" s="139"/>
      <c r="D110" s="139"/>
      <c r="E110" s="140"/>
      <c r="F110" s="60">
        <v>210</v>
      </c>
      <c r="G110" s="24"/>
      <c r="H110" s="58">
        <f>I110</f>
        <v>23952957.05</v>
      </c>
      <c r="I110" s="58">
        <f>I112+I113+385600</f>
        <v>23952957.05</v>
      </c>
      <c r="J110" s="24"/>
      <c r="K110" s="24"/>
      <c r="L110" s="24"/>
      <c r="M110" s="24">
        <f>M111+M113</f>
        <v>0</v>
      </c>
      <c r="N110" s="44"/>
    </row>
    <row r="111" spans="1:14" ht="12.75" customHeight="1">
      <c r="A111" s="126" t="s">
        <v>5</v>
      </c>
      <c r="B111" s="127"/>
      <c r="C111" s="127"/>
      <c r="D111" s="127"/>
      <c r="E111" s="128"/>
      <c r="F111" s="143">
        <v>211</v>
      </c>
      <c r="G111" s="141">
        <v>111</v>
      </c>
      <c r="H111" s="23"/>
      <c r="J111" s="224"/>
      <c r="K111" s="224"/>
      <c r="L111" s="224"/>
      <c r="M111" s="222">
        <v>0</v>
      </c>
      <c r="N111" s="239"/>
    </row>
    <row r="112" spans="1:14" ht="13.5" customHeight="1">
      <c r="A112" s="126" t="s">
        <v>74</v>
      </c>
      <c r="B112" s="127"/>
      <c r="C112" s="127"/>
      <c r="D112" s="127"/>
      <c r="E112" s="128"/>
      <c r="F112" s="145"/>
      <c r="G112" s="142"/>
      <c r="H112" s="53">
        <f>I112</f>
        <v>18342311.946976744</v>
      </c>
      <c r="I112" s="125">
        <f>'[6]2017'!$E$6+'[6]2017'!$F$6-I113</f>
        <v>18342311.946976744</v>
      </c>
      <c r="J112" s="224"/>
      <c r="K112" s="224"/>
      <c r="L112" s="224"/>
      <c r="M112" s="222"/>
      <c r="N112" s="239"/>
    </row>
    <row r="113" spans="1:14" ht="15.75" customHeight="1">
      <c r="A113" s="126" t="s">
        <v>75</v>
      </c>
      <c r="B113" s="127"/>
      <c r="C113" s="127"/>
      <c r="D113" s="127"/>
      <c r="E113" s="128"/>
      <c r="F113" s="22"/>
      <c r="G113" s="23">
        <v>119</v>
      </c>
      <c r="H113" s="53">
        <f>I113</f>
        <v>5225045.103023256</v>
      </c>
      <c r="I113" s="53">
        <f>23242442.01/129*29</f>
        <v>5225045.103023256</v>
      </c>
      <c r="J113" s="24"/>
      <c r="K113" s="24"/>
      <c r="L113" s="24"/>
      <c r="M113" s="23">
        <v>0</v>
      </c>
      <c r="N113" s="44"/>
    </row>
    <row r="114" spans="1:14" ht="15.75" customHeight="1">
      <c r="A114" s="138" t="s">
        <v>76</v>
      </c>
      <c r="B114" s="139"/>
      <c r="C114" s="139"/>
      <c r="D114" s="139"/>
      <c r="E114" s="140"/>
      <c r="F114" s="60">
        <v>220</v>
      </c>
      <c r="G114" s="24"/>
      <c r="H114" s="58">
        <f>J114</f>
        <v>625000</v>
      </c>
      <c r="I114" s="58"/>
      <c r="J114" s="58">
        <v>625000</v>
      </c>
      <c r="K114" s="24"/>
      <c r="L114" s="24"/>
      <c r="M114" s="24"/>
      <c r="N114" s="44"/>
    </row>
    <row r="115" spans="1:14" ht="15.75">
      <c r="A115" s="126" t="s">
        <v>5</v>
      </c>
      <c r="B115" s="127"/>
      <c r="C115" s="127"/>
      <c r="D115" s="127"/>
      <c r="E115" s="128"/>
      <c r="F115" s="26"/>
      <c r="G115" s="24"/>
      <c r="H115" s="24"/>
      <c r="I115" s="24"/>
      <c r="J115" s="24"/>
      <c r="K115" s="24"/>
      <c r="L115" s="24"/>
      <c r="M115" s="24"/>
      <c r="N115" s="44"/>
    </row>
    <row r="116" spans="1:14" ht="15.75" customHeight="1">
      <c r="A116" s="138" t="s">
        <v>77</v>
      </c>
      <c r="B116" s="139"/>
      <c r="C116" s="139"/>
      <c r="D116" s="139"/>
      <c r="E116" s="140"/>
      <c r="F116" s="60">
        <v>230</v>
      </c>
      <c r="G116" s="24"/>
      <c r="H116" s="58">
        <f>I116</f>
        <v>44000</v>
      </c>
      <c r="I116" s="58">
        <v>44000</v>
      </c>
      <c r="J116" s="58"/>
      <c r="K116" s="24"/>
      <c r="L116" s="24"/>
      <c r="M116" s="23"/>
      <c r="N116" s="44"/>
    </row>
    <row r="117" spans="1:14" ht="16.5" customHeight="1">
      <c r="A117" s="126" t="s">
        <v>5</v>
      </c>
      <c r="B117" s="127"/>
      <c r="C117" s="127"/>
      <c r="D117" s="127"/>
      <c r="E117" s="128"/>
      <c r="F117" s="154"/>
      <c r="G117" s="141">
        <v>851</v>
      </c>
      <c r="H117" s="152">
        <f>I117</f>
        <v>22368</v>
      </c>
      <c r="I117" s="238">
        <v>22368</v>
      </c>
      <c r="J117" s="240"/>
      <c r="K117" s="224"/>
      <c r="L117" s="224"/>
      <c r="M117" s="222"/>
      <c r="N117" s="239"/>
    </row>
    <row r="118" spans="1:14" ht="13.5" customHeight="1">
      <c r="A118" s="126" t="s">
        <v>78</v>
      </c>
      <c r="B118" s="127"/>
      <c r="C118" s="127"/>
      <c r="D118" s="127"/>
      <c r="E118" s="128"/>
      <c r="F118" s="155"/>
      <c r="G118" s="142"/>
      <c r="H118" s="153"/>
      <c r="I118" s="238"/>
      <c r="J118" s="240"/>
      <c r="K118" s="224"/>
      <c r="L118" s="224"/>
      <c r="M118" s="222"/>
      <c r="N118" s="239"/>
    </row>
    <row r="119" spans="1:14" ht="15.75" customHeight="1">
      <c r="A119" s="126" t="s">
        <v>79</v>
      </c>
      <c r="B119" s="127"/>
      <c r="C119" s="127"/>
      <c r="D119" s="127"/>
      <c r="E119" s="128"/>
      <c r="F119" s="26"/>
      <c r="G119" s="23">
        <v>852</v>
      </c>
      <c r="H119" s="53">
        <f>I119</f>
        <v>0</v>
      </c>
      <c r="I119" s="53">
        <v>0</v>
      </c>
      <c r="J119" s="58"/>
      <c r="K119" s="24"/>
      <c r="L119" s="24"/>
      <c r="M119" s="23"/>
      <c r="N119" s="44"/>
    </row>
    <row r="120" spans="1:14" ht="16.5" customHeight="1">
      <c r="A120" s="126" t="s">
        <v>80</v>
      </c>
      <c r="B120" s="127"/>
      <c r="C120" s="127"/>
      <c r="D120" s="127"/>
      <c r="E120" s="128"/>
      <c r="F120" s="143">
        <v>240</v>
      </c>
      <c r="G120" s="146"/>
      <c r="H120" s="146"/>
      <c r="I120" s="224"/>
      <c r="J120" s="224"/>
      <c r="K120" s="224"/>
      <c r="L120" s="224"/>
      <c r="M120" s="224"/>
      <c r="N120" s="239"/>
    </row>
    <row r="121" spans="1:14" ht="17.25" customHeight="1">
      <c r="A121" s="126" t="s">
        <v>81</v>
      </c>
      <c r="B121" s="127"/>
      <c r="C121" s="127"/>
      <c r="D121" s="127"/>
      <c r="E121" s="128"/>
      <c r="F121" s="144"/>
      <c r="G121" s="147"/>
      <c r="H121" s="147"/>
      <c r="I121" s="224"/>
      <c r="J121" s="224"/>
      <c r="K121" s="224"/>
      <c r="L121" s="224"/>
      <c r="M121" s="224"/>
      <c r="N121" s="239"/>
    </row>
    <row r="122" spans="1:14" ht="13.5" customHeight="1">
      <c r="A122" s="126" t="s">
        <v>82</v>
      </c>
      <c r="B122" s="127"/>
      <c r="C122" s="127"/>
      <c r="D122" s="127"/>
      <c r="E122" s="128"/>
      <c r="F122" s="145"/>
      <c r="G122" s="148"/>
      <c r="H122" s="148"/>
      <c r="I122" s="224"/>
      <c r="J122" s="224"/>
      <c r="K122" s="224"/>
      <c r="L122" s="224"/>
      <c r="M122" s="224"/>
      <c r="N122" s="239"/>
    </row>
    <row r="123" spans="1:14" ht="30.75" customHeight="1">
      <c r="A123" s="126" t="s">
        <v>83</v>
      </c>
      <c r="B123" s="127"/>
      <c r="C123" s="127"/>
      <c r="D123" s="127"/>
      <c r="E123" s="128"/>
      <c r="F123" s="22">
        <v>250</v>
      </c>
      <c r="G123" s="24"/>
      <c r="H123" s="24"/>
      <c r="I123" s="24"/>
      <c r="J123" s="24"/>
      <c r="K123" s="24"/>
      <c r="L123" s="24"/>
      <c r="M123" s="24"/>
      <c r="N123" s="44"/>
    </row>
    <row r="124" spans="1:14" ht="15.75" customHeight="1">
      <c r="A124" s="138" t="s">
        <v>84</v>
      </c>
      <c r="B124" s="139"/>
      <c r="C124" s="139"/>
      <c r="D124" s="139"/>
      <c r="E124" s="140"/>
      <c r="F124" s="60">
        <v>260</v>
      </c>
      <c r="G124" s="24">
        <v>244</v>
      </c>
      <c r="H124" s="58">
        <f>I124+M124+J124</f>
        <v>18630732.28</v>
      </c>
      <c r="I124" s="58">
        <f>I103-I110-I116+I133-I134</f>
        <v>6641388.4799999995</v>
      </c>
      <c r="J124" s="58">
        <f>J106-J114</f>
        <v>9920797.000000002</v>
      </c>
      <c r="K124" s="24"/>
      <c r="L124" s="24"/>
      <c r="M124" s="58">
        <f>M101+M133-M134</f>
        <v>2068546.7999999998</v>
      </c>
      <c r="N124" s="44"/>
    </row>
    <row r="125" spans="1:14" ht="15.75" customHeight="1">
      <c r="A125" s="126" t="s">
        <v>85</v>
      </c>
      <c r="B125" s="127"/>
      <c r="C125" s="127"/>
      <c r="D125" s="127"/>
      <c r="E125" s="128"/>
      <c r="F125" s="22">
        <v>300</v>
      </c>
      <c r="G125" s="23" t="s">
        <v>9</v>
      </c>
      <c r="H125" s="53">
        <f>M125</f>
        <v>140000</v>
      </c>
      <c r="I125" s="24">
        <f>I126</f>
        <v>0</v>
      </c>
      <c r="J125" s="24"/>
      <c r="K125" s="24"/>
      <c r="L125" s="24"/>
      <c r="M125" s="53">
        <f>M126</f>
        <v>140000</v>
      </c>
      <c r="N125" s="44"/>
    </row>
    <row r="126" spans="1:14" ht="12" customHeight="1">
      <c r="A126" s="126" t="s">
        <v>5</v>
      </c>
      <c r="B126" s="127"/>
      <c r="C126" s="127"/>
      <c r="D126" s="127"/>
      <c r="E126" s="128"/>
      <c r="F126" s="143">
        <v>310</v>
      </c>
      <c r="G126" s="141">
        <v>510</v>
      </c>
      <c r="H126" s="152">
        <f>M126</f>
        <v>140000</v>
      </c>
      <c r="I126" s="224"/>
      <c r="J126" s="224"/>
      <c r="K126" s="224"/>
      <c r="L126" s="224"/>
      <c r="M126" s="238">
        <v>140000</v>
      </c>
      <c r="N126" s="239"/>
    </row>
    <row r="127" spans="1:14" ht="13.5" customHeight="1">
      <c r="A127" s="126" t="s">
        <v>86</v>
      </c>
      <c r="B127" s="127"/>
      <c r="C127" s="127"/>
      <c r="D127" s="127"/>
      <c r="E127" s="128"/>
      <c r="F127" s="145"/>
      <c r="G127" s="142"/>
      <c r="H127" s="153"/>
      <c r="I127" s="224"/>
      <c r="J127" s="224"/>
      <c r="K127" s="224"/>
      <c r="L127" s="224"/>
      <c r="M127" s="238"/>
      <c r="N127" s="239"/>
    </row>
    <row r="128" spans="1:14" ht="15.75" customHeight="1">
      <c r="A128" s="126" t="s">
        <v>87</v>
      </c>
      <c r="B128" s="127"/>
      <c r="C128" s="127"/>
      <c r="D128" s="127"/>
      <c r="E128" s="128"/>
      <c r="F128" s="22">
        <v>320</v>
      </c>
      <c r="G128" s="24"/>
      <c r="H128" s="24"/>
      <c r="I128" s="24"/>
      <c r="J128" s="24"/>
      <c r="K128" s="24"/>
      <c r="L128" s="24"/>
      <c r="M128" s="58"/>
      <c r="N128" s="44"/>
    </row>
    <row r="129" spans="1:14" ht="15.75" customHeight="1">
      <c r="A129" s="126" t="s">
        <v>88</v>
      </c>
      <c r="B129" s="127"/>
      <c r="C129" s="127"/>
      <c r="D129" s="127"/>
      <c r="E129" s="128"/>
      <c r="F129" s="22">
        <v>400</v>
      </c>
      <c r="G129" s="23" t="s">
        <v>9</v>
      </c>
      <c r="H129" s="53">
        <f>M129</f>
        <v>140000</v>
      </c>
      <c r="I129" s="24"/>
      <c r="J129" s="24"/>
      <c r="K129" s="24"/>
      <c r="L129" s="24"/>
      <c r="M129" s="53">
        <f>M130</f>
        <v>140000</v>
      </c>
      <c r="N129" s="44"/>
    </row>
    <row r="130" spans="1:14" ht="16.5" customHeight="1">
      <c r="A130" s="126" t="s">
        <v>89</v>
      </c>
      <c r="B130" s="127"/>
      <c r="C130" s="127"/>
      <c r="D130" s="127"/>
      <c r="E130" s="128"/>
      <c r="F130" s="143">
        <v>410</v>
      </c>
      <c r="G130" s="141">
        <v>610</v>
      </c>
      <c r="H130" s="152">
        <f>M130</f>
        <v>140000</v>
      </c>
      <c r="I130" s="224"/>
      <c r="J130" s="224"/>
      <c r="K130" s="224"/>
      <c r="L130" s="224"/>
      <c r="M130" s="238">
        <v>140000</v>
      </c>
      <c r="N130" s="239"/>
    </row>
    <row r="131" spans="1:14" ht="14.25" customHeight="1">
      <c r="A131" s="126" t="s">
        <v>90</v>
      </c>
      <c r="B131" s="127"/>
      <c r="C131" s="127"/>
      <c r="D131" s="127"/>
      <c r="E131" s="128"/>
      <c r="F131" s="145"/>
      <c r="G131" s="142"/>
      <c r="H131" s="153"/>
      <c r="I131" s="224"/>
      <c r="J131" s="224"/>
      <c r="K131" s="224"/>
      <c r="L131" s="224"/>
      <c r="M131" s="238"/>
      <c r="N131" s="239"/>
    </row>
    <row r="132" spans="1:14" ht="15.75" customHeight="1">
      <c r="A132" s="126" t="s">
        <v>91</v>
      </c>
      <c r="B132" s="127"/>
      <c r="C132" s="127"/>
      <c r="D132" s="127"/>
      <c r="E132" s="128"/>
      <c r="F132" s="22">
        <v>420</v>
      </c>
      <c r="G132" s="24"/>
      <c r="H132" s="24"/>
      <c r="I132" s="24"/>
      <c r="J132" s="24"/>
      <c r="K132" s="24"/>
      <c r="L132" s="24"/>
      <c r="M132" s="58"/>
      <c r="N132" s="44"/>
    </row>
    <row r="133" spans="1:14" ht="15.75" customHeight="1">
      <c r="A133" s="126" t="s">
        <v>92</v>
      </c>
      <c r="B133" s="127"/>
      <c r="C133" s="127"/>
      <c r="D133" s="127"/>
      <c r="E133" s="128"/>
      <c r="F133" s="22">
        <v>500</v>
      </c>
      <c r="G133" s="23" t="s">
        <v>9</v>
      </c>
      <c r="H133" s="58">
        <f>I133+M133</f>
        <v>798752.33</v>
      </c>
      <c r="I133" s="58">
        <f>798752.33-M133</f>
        <v>740005.5299999999</v>
      </c>
      <c r="J133" s="24"/>
      <c r="K133" s="24"/>
      <c r="L133" s="24"/>
      <c r="M133" s="58">
        <v>58746.8</v>
      </c>
      <c r="N133" s="44"/>
    </row>
    <row r="134" spans="1:14" ht="16.5" customHeight="1" thickBot="1">
      <c r="A134" s="234" t="s">
        <v>93</v>
      </c>
      <c r="B134" s="235"/>
      <c r="C134" s="235"/>
      <c r="D134" s="235"/>
      <c r="E134" s="236"/>
      <c r="F134" s="30">
        <v>600</v>
      </c>
      <c r="G134" s="31" t="s">
        <v>9</v>
      </c>
      <c r="H134" s="61">
        <f>M134+I134</f>
        <v>40200</v>
      </c>
      <c r="I134" s="45"/>
      <c r="J134" s="45"/>
      <c r="K134" s="45"/>
      <c r="L134" s="45"/>
      <c r="M134" s="61">
        <v>40200</v>
      </c>
      <c r="N134" s="46"/>
    </row>
    <row r="135" spans="2:8" ht="14.25">
      <c r="B135" s="16"/>
      <c r="C135" s="16"/>
      <c r="D135" s="16"/>
      <c r="E135" s="16"/>
      <c r="F135" s="16"/>
      <c r="G135" s="16"/>
      <c r="H135" s="16"/>
    </row>
    <row r="136" spans="2:13" ht="23.25" customHeight="1">
      <c r="B136" s="196" t="s">
        <v>126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</row>
    <row r="137" ht="24.75" customHeight="1">
      <c r="I137" s="16" t="s">
        <v>121</v>
      </c>
    </row>
    <row r="139" ht="15.75" thickBot="1">
      <c r="N139" s="19" t="s">
        <v>53</v>
      </c>
    </row>
    <row r="140" spans="1:14" ht="34.5" customHeight="1">
      <c r="A140" s="230" t="s">
        <v>4</v>
      </c>
      <c r="B140" s="231"/>
      <c r="C140" s="231"/>
      <c r="D140" s="231"/>
      <c r="E140" s="231"/>
      <c r="F140" s="163" t="s">
        <v>54</v>
      </c>
      <c r="G140" s="163" t="s">
        <v>55</v>
      </c>
      <c r="H140" s="133" t="s">
        <v>56</v>
      </c>
      <c r="I140" s="134"/>
      <c r="J140" s="134"/>
      <c r="K140" s="134"/>
      <c r="L140" s="134"/>
      <c r="M140" s="134"/>
      <c r="N140" s="135"/>
    </row>
    <row r="141" spans="1:14" ht="15.75">
      <c r="A141" s="232"/>
      <c r="B141" s="233"/>
      <c r="C141" s="233"/>
      <c r="D141" s="233"/>
      <c r="E141" s="233"/>
      <c r="F141" s="132"/>
      <c r="G141" s="132"/>
      <c r="H141" s="237" t="s">
        <v>57</v>
      </c>
      <c r="I141" s="129" t="s">
        <v>6</v>
      </c>
      <c r="J141" s="127"/>
      <c r="K141" s="127"/>
      <c r="L141" s="127"/>
      <c r="M141" s="127"/>
      <c r="N141" s="130"/>
    </row>
    <row r="142" spans="1:14" ht="141.75">
      <c r="A142" s="232"/>
      <c r="B142" s="233"/>
      <c r="C142" s="233"/>
      <c r="D142" s="233"/>
      <c r="E142" s="233"/>
      <c r="F142" s="132"/>
      <c r="G142" s="132"/>
      <c r="H142" s="169"/>
      <c r="I142" s="21" t="s">
        <v>58</v>
      </c>
      <c r="J142" s="21" t="s">
        <v>59</v>
      </c>
      <c r="K142" s="21" t="s">
        <v>60</v>
      </c>
      <c r="L142" s="21" t="s">
        <v>61</v>
      </c>
      <c r="M142" s="129" t="s">
        <v>62</v>
      </c>
      <c r="N142" s="130"/>
    </row>
    <row r="143" spans="1:14" ht="15.75">
      <c r="A143" s="232"/>
      <c r="B143" s="233"/>
      <c r="C143" s="233"/>
      <c r="D143" s="233"/>
      <c r="E143" s="233"/>
      <c r="F143" s="132"/>
      <c r="G143" s="132"/>
      <c r="H143" s="170"/>
      <c r="I143" s="21"/>
      <c r="J143" s="21"/>
      <c r="K143" s="21"/>
      <c r="L143" s="21"/>
      <c r="M143" s="21" t="s">
        <v>57</v>
      </c>
      <c r="N143" s="28" t="s">
        <v>63</v>
      </c>
    </row>
    <row r="144" spans="1:14" ht="15.75" customHeight="1" thickBot="1">
      <c r="A144" s="164">
        <v>1</v>
      </c>
      <c r="B144" s="165"/>
      <c r="C144" s="165"/>
      <c r="D144" s="165"/>
      <c r="E144" s="165"/>
      <c r="F144" s="29">
        <v>2</v>
      </c>
      <c r="G144" s="29">
        <v>3</v>
      </c>
      <c r="H144" s="29">
        <v>4</v>
      </c>
      <c r="I144" s="29">
        <v>5</v>
      </c>
      <c r="J144" s="29">
        <v>6</v>
      </c>
      <c r="K144" s="29">
        <v>7</v>
      </c>
      <c r="L144" s="29">
        <v>8</v>
      </c>
      <c r="M144" s="29">
        <v>9</v>
      </c>
      <c r="N144" s="33">
        <v>10</v>
      </c>
    </row>
    <row r="145" spans="1:14" ht="15.75">
      <c r="A145" s="228" t="s">
        <v>64</v>
      </c>
      <c r="B145" s="229"/>
      <c r="C145" s="229"/>
      <c r="D145" s="229"/>
      <c r="E145" s="229"/>
      <c r="F145" s="47">
        <v>100</v>
      </c>
      <c r="G145" s="48" t="s">
        <v>9</v>
      </c>
      <c r="H145" s="54">
        <f>I145+M145+J145</f>
        <v>32292086</v>
      </c>
      <c r="I145" s="54">
        <f>I148</f>
        <v>29507086</v>
      </c>
      <c r="J145" s="54">
        <f>J151</f>
        <v>625000</v>
      </c>
      <c r="K145" s="55"/>
      <c r="L145" s="55"/>
      <c r="M145" s="54">
        <f>M147</f>
        <v>2160000</v>
      </c>
      <c r="N145" s="49"/>
    </row>
    <row r="146" spans="1:14" ht="15.75" customHeight="1">
      <c r="A146" s="131" t="s">
        <v>6</v>
      </c>
      <c r="B146" s="132"/>
      <c r="C146" s="132"/>
      <c r="D146" s="132"/>
      <c r="E146" s="132"/>
      <c r="F146" s="221">
        <v>110</v>
      </c>
      <c r="G146" s="222">
        <v>120</v>
      </c>
      <c r="H146" s="79"/>
      <c r="I146" s="23" t="s">
        <v>9</v>
      </c>
      <c r="J146" s="23" t="s">
        <v>9</v>
      </c>
      <c r="K146" s="23" t="s">
        <v>9</v>
      </c>
      <c r="L146" s="23" t="s">
        <v>9</v>
      </c>
      <c r="M146" s="53"/>
      <c r="N146" s="44" t="s">
        <v>9</v>
      </c>
    </row>
    <row r="147" spans="1:14" ht="15.75">
      <c r="A147" s="131" t="s">
        <v>65</v>
      </c>
      <c r="B147" s="132"/>
      <c r="C147" s="132"/>
      <c r="D147" s="132"/>
      <c r="E147" s="132"/>
      <c r="F147" s="221"/>
      <c r="G147" s="222"/>
      <c r="H147" s="57">
        <f>M147</f>
        <v>2160000</v>
      </c>
      <c r="I147" s="23"/>
      <c r="J147" s="23"/>
      <c r="K147" s="23"/>
      <c r="L147" s="23"/>
      <c r="M147" s="53">
        <v>2160000</v>
      </c>
      <c r="N147" s="44"/>
    </row>
    <row r="148" spans="1:14" ht="15.75">
      <c r="A148" s="131" t="s">
        <v>66</v>
      </c>
      <c r="B148" s="132"/>
      <c r="C148" s="132"/>
      <c r="D148" s="132"/>
      <c r="E148" s="132"/>
      <c r="F148" s="22">
        <v>120</v>
      </c>
      <c r="G148" s="23">
        <v>130</v>
      </c>
      <c r="H148" s="53">
        <f>I148</f>
        <v>29507086</v>
      </c>
      <c r="I148" s="53">
        <v>29507086</v>
      </c>
      <c r="J148" s="23" t="s">
        <v>9</v>
      </c>
      <c r="K148" s="23" t="s">
        <v>9</v>
      </c>
      <c r="L148" s="24"/>
      <c r="M148" s="53">
        <v>0</v>
      </c>
      <c r="N148" s="44"/>
    </row>
    <row r="149" spans="1:14" ht="15.75" customHeight="1">
      <c r="A149" s="131" t="s">
        <v>67</v>
      </c>
      <c r="B149" s="132"/>
      <c r="C149" s="132"/>
      <c r="D149" s="132"/>
      <c r="E149" s="132"/>
      <c r="F149" s="22">
        <v>130</v>
      </c>
      <c r="G149" s="24"/>
      <c r="H149" s="53"/>
      <c r="I149" s="23" t="s">
        <v>9</v>
      </c>
      <c r="J149" s="23" t="s">
        <v>9</v>
      </c>
      <c r="K149" s="23" t="s">
        <v>9</v>
      </c>
      <c r="L149" s="23" t="s">
        <v>9</v>
      </c>
      <c r="M149" s="23"/>
      <c r="N149" s="44" t="s">
        <v>9</v>
      </c>
    </row>
    <row r="150" spans="1:14" ht="15.75" customHeight="1">
      <c r="A150" s="131" t="s">
        <v>68</v>
      </c>
      <c r="B150" s="132"/>
      <c r="C150" s="132"/>
      <c r="D150" s="132"/>
      <c r="E150" s="132"/>
      <c r="F150" s="22">
        <v>140</v>
      </c>
      <c r="G150" s="24"/>
      <c r="H150" s="53"/>
      <c r="I150" s="23" t="s">
        <v>9</v>
      </c>
      <c r="J150" s="23" t="s">
        <v>9</v>
      </c>
      <c r="K150" s="23" t="s">
        <v>9</v>
      </c>
      <c r="L150" s="23" t="s">
        <v>9</v>
      </c>
      <c r="M150" s="23"/>
      <c r="N150" s="44" t="s">
        <v>9</v>
      </c>
    </row>
    <row r="151" spans="1:14" ht="15.75" customHeight="1">
      <c r="A151" s="131" t="s">
        <v>69</v>
      </c>
      <c r="B151" s="132"/>
      <c r="C151" s="132"/>
      <c r="D151" s="132"/>
      <c r="E151" s="132"/>
      <c r="F151" s="22">
        <v>150</v>
      </c>
      <c r="G151" s="23">
        <v>180</v>
      </c>
      <c r="H151" s="53">
        <f>J106</f>
        <v>10545797.000000002</v>
      </c>
      <c r="I151" s="23" t="s">
        <v>9</v>
      </c>
      <c r="J151" s="53">
        <v>625000</v>
      </c>
      <c r="K151" s="23"/>
      <c r="L151" s="23" t="s">
        <v>9</v>
      </c>
      <c r="M151" s="23" t="s">
        <v>9</v>
      </c>
      <c r="N151" s="44" t="s">
        <v>9</v>
      </c>
    </row>
    <row r="152" spans="1:14" ht="15.75" customHeight="1">
      <c r="A152" s="131" t="s">
        <v>70</v>
      </c>
      <c r="B152" s="132"/>
      <c r="C152" s="132"/>
      <c r="D152" s="132"/>
      <c r="E152" s="132"/>
      <c r="F152" s="22">
        <v>160</v>
      </c>
      <c r="G152" s="24"/>
      <c r="H152" s="23"/>
      <c r="I152" s="23" t="s">
        <v>9</v>
      </c>
      <c r="J152" s="23" t="s">
        <v>9</v>
      </c>
      <c r="K152" s="23" t="s">
        <v>9</v>
      </c>
      <c r="L152" s="23" t="s">
        <v>9</v>
      </c>
      <c r="M152" s="25"/>
      <c r="N152" s="44"/>
    </row>
    <row r="153" spans="1:14" ht="15.75" customHeight="1">
      <c r="A153" s="131" t="s">
        <v>71</v>
      </c>
      <c r="B153" s="132"/>
      <c r="C153" s="132"/>
      <c r="D153" s="132"/>
      <c r="E153" s="132"/>
      <c r="F153" s="22">
        <v>180</v>
      </c>
      <c r="G153" s="23" t="s">
        <v>9</v>
      </c>
      <c r="H153" s="23"/>
      <c r="I153" s="23" t="s">
        <v>9</v>
      </c>
      <c r="J153" s="23" t="s">
        <v>9</v>
      </c>
      <c r="K153" s="23" t="s">
        <v>9</v>
      </c>
      <c r="L153" s="23" t="s">
        <v>9</v>
      </c>
      <c r="M153" s="25"/>
      <c r="N153" s="44" t="s">
        <v>9</v>
      </c>
    </row>
    <row r="154" spans="1:14" ht="15.75" customHeight="1">
      <c r="A154" s="225" t="s">
        <v>72</v>
      </c>
      <c r="B154" s="226"/>
      <c r="C154" s="226"/>
      <c r="D154" s="226"/>
      <c r="E154" s="226"/>
      <c r="F154" s="50">
        <v>200</v>
      </c>
      <c r="G154" s="51" t="s">
        <v>9</v>
      </c>
      <c r="H154" s="59">
        <f>I154+M154+J154</f>
        <v>32286686</v>
      </c>
      <c r="I154" s="59">
        <f>I155+I161+I169</f>
        <v>29486486</v>
      </c>
      <c r="J154" s="59">
        <f>J159</f>
        <v>625000</v>
      </c>
      <c r="K154" s="24"/>
      <c r="L154" s="24"/>
      <c r="M154" s="59">
        <f>SUM(M155:M169)</f>
        <v>2175200</v>
      </c>
      <c r="N154" s="52"/>
    </row>
    <row r="155" spans="1:14" ht="15.75" customHeight="1">
      <c r="A155" s="136" t="s">
        <v>73</v>
      </c>
      <c r="B155" s="137"/>
      <c r="C155" s="137"/>
      <c r="D155" s="137"/>
      <c r="E155" s="137"/>
      <c r="F155" s="60">
        <v>210</v>
      </c>
      <c r="G155" s="24"/>
      <c r="H155" s="58">
        <f>I110+M110</f>
        <v>23952957.05</v>
      </c>
      <c r="I155" s="58">
        <f>I157+I158+385600</f>
        <v>23952957.05</v>
      </c>
      <c r="J155" s="24"/>
      <c r="K155" s="24"/>
      <c r="L155" s="24"/>
      <c r="M155" s="24">
        <f>M156+M158</f>
        <v>0</v>
      </c>
      <c r="N155" s="44"/>
    </row>
    <row r="156" spans="1:14" ht="15.75" customHeight="1">
      <c r="A156" s="131" t="s">
        <v>5</v>
      </c>
      <c r="B156" s="132"/>
      <c r="C156" s="132"/>
      <c r="D156" s="132"/>
      <c r="E156" s="132"/>
      <c r="F156" s="221">
        <v>211</v>
      </c>
      <c r="G156" s="222">
        <v>111</v>
      </c>
      <c r="H156" s="23"/>
      <c r="I156" s="3"/>
      <c r="J156" s="24"/>
      <c r="K156" s="24"/>
      <c r="L156" s="24"/>
      <c r="M156" s="23">
        <v>0</v>
      </c>
      <c r="N156" s="44"/>
    </row>
    <row r="157" spans="1:14" ht="15.75" customHeight="1">
      <c r="A157" s="131" t="s">
        <v>74</v>
      </c>
      <c r="B157" s="132"/>
      <c r="C157" s="132"/>
      <c r="D157" s="132"/>
      <c r="E157" s="132"/>
      <c r="F157" s="221"/>
      <c r="G157" s="222"/>
      <c r="H157" s="53">
        <f>I157</f>
        <v>18342311.946976744</v>
      </c>
      <c r="I157" s="56">
        <f>I112</f>
        <v>18342311.946976744</v>
      </c>
      <c r="J157" s="24"/>
      <c r="K157" s="24"/>
      <c r="L157" s="24"/>
      <c r="M157" s="23"/>
      <c r="N157" s="44"/>
    </row>
    <row r="158" spans="1:14" ht="20.25" customHeight="1">
      <c r="A158" s="131" t="s">
        <v>75</v>
      </c>
      <c r="B158" s="132"/>
      <c r="C158" s="132"/>
      <c r="D158" s="132"/>
      <c r="E158" s="132"/>
      <c r="F158" s="22"/>
      <c r="G158" s="23">
        <v>119</v>
      </c>
      <c r="H158" s="53">
        <f>I158</f>
        <v>5225045.103023256</v>
      </c>
      <c r="I158" s="53">
        <f>I113</f>
        <v>5225045.103023256</v>
      </c>
      <c r="J158" s="24"/>
      <c r="K158" s="24"/>
      <c r="L158" s="24"/>
      <c r="M158" s="23">
        <v>0</v>
      </c>
      <c r="N158" s="44"/>
    </row>
    <row r="159" spans="1:14" ht="15.75" customHeight="1">
      <c r="A159" s="136" t="s">
        <v>76</v>
      </c>
      <c r="B159" s="137"/>
      <c r="C159" s="137"/>
      <c r="D159" s="137"/>
      <c r="E159" s="137"/>
      <c r="F159" s="60">
        <v>220</v>
      </c>
      <c r="G159" s="24"/>
      <c r="H159" s="58">
        <f>J159</f>
        <v>625000</v>
      </c>
      <c r="I159" s="24"/>
      <c r="J159" s="58">
        <v>625000</v>
      </c>
      <c r="K159" s="24"/>
      <c r="L159" s="24"/>
      <c r="M159" s="24"/>
      <c r="N159" s="44"/>
    </row>
    <row r="160" spans="1:14" ht="15.75">
      <c r="A160" s="131" t="s">
        <v>5</v>
      </c>
      <c r="B160" s="132"/>
      <c r="C160" s="132"/>
      <c r="D160" s="132"/>
      <c r="E160" s="132"/>
      <c r="F160" s="26"/>
      <c r="G160" s="24"/>
      <c r="H160" s="24"/>
      <c r="I160" s="24"/>
      <c r="J160" s="24"/>
      <c r="K160" s="24"/>
      <c r="L160" s="24"/>
      <c r="M160" s="24"/>
      <c r="N160" s="44"/>
    </row>
    <row r="161" spans="1:14" ht="15.75" customHeight="1">
      <c r="A161" s="136" t="s">
        <v>77</v>
      </c>
      <c r="B161" s="137"/>
      <c r="C161" s="137"/>
      <c r="D161" s="137"/>
      <c r="E161" s="137"/>
      <c r="F161" s="60">
        <v>230</v>
      </c>
      <c r="G161" s="24"/>
      <c r="H161" s="58">
        <f>I161</f>
        <v>44000</v>
      </c>
      <c r="I161" s="58">
        <f>I116</f>
        <v>44000</v>
      </c>
      <c r="J161" s="58"/>
      <c r="K161" s="24"/>
      <c r="L161" s="24"/>
      <c r="M161" s="23"/>
      <c r="N161" s="44"/>
    </row>
    <row r="162" spans="1:14" ht="15.75" customHeight="1">
      <c r="A162" s="131" t="s">
        <v>5</v>
      </c>
      <c r="B162" s="132"/>
      <c r="C162" s="132"/>
      <c r="D162" s="132"/>
      <c r="E162" s="132"/>
      <c r="F162" s="227"/>
      <c r="G162" s="222">
        <v>851</v>
      </c>
      <c r="H162" s="238">
        <f>I163</f>
        <v>22368</v>
      </c>
      <c r="I162" s="53"/>
      <c r="J162" s="58"/>
      <c r="K162" s="24"/>
      <c r="L162" s="24"/>
      <c r="M162" s="23"/>
      <c r="N162" s="44"/>
    </row>
    <row r="163" spans="1:14" ht="15.75" customHeight="1">
      <c r="A163" s="131" t="s">
        <v>78</v>
      </c>
      <c r="B163" s="132"/>
      <c r="C163" s="132"/>
      <c r="D163" s="132"/>
      <c r="E163" s="132"/>
      <c r="F163" s="227"/>
      <c r="G163" s="222"/>
      <c r="H163" s="238"/>
      <c r="I163" s="53">
        <f>I117</f>
        <v>22368</v>
      </c>
      <c r="J163" s="58"/>
      <c r="K163" s="24"/>
      <c r="L163" s="24"/>
      <c r="M163" s="23"/>
      <c r="N163" s="44"/>
    </row>
    <row r="164" spans="1:14" ht="15.75">
      <c r="A164" s="131" t="s">
        <v>79</v>
      </c>
      <c r="B164" s="132"/>
      <c r="C164" s="132"/>
      <c r="D164" s="132"/>
      <c r="E164" s="132"/>
      <c r="F164" s="26"/>
      <c r="G164" s="23">
        <v>852</v>
      </c>
      <c r="H164" s="53">
        <f>I164</f>
        <v>0</v>
      </c>
      <c r="I164" s="53">
        <f>I119</f>
        <v>0</v>
      </c>
      <c r="J164" s="58"/>
      <c r="K164" s="24"/>
      <c r="L164" s="24"/>
      <c r="M164" s="23"/>
      <c r="N164" s="44"/>
    </row>
    <row r="165" spans="1:14" ht="15.75" customHeight="1">
      <c r="A165" s="131" t="s">
        <v>80</v>
      </c>
      <c r="B165" s="132"/>
      <c r="C165" s="132"/>
      <c r="D165" s="132"/>
      <c r="E165" s="132"/>
      <c r="F165" s="221">
        <v>240</v>
      </c>
      <c r="G165" s="224"/>
      <c r="H165" s="224"/>
      <c r="I165" s="24"/>
      <c r="J165" s="24"/>
      <c r="K165" s="24"/>
      <c r="L165" s="24"/>
      <c r="M165" s="24"/>
      <c r="N165" s="44"/>
    </row>
    <row r="166" spans="1:14" ht="15.75">
      <c r="A166" s="131" t="s">
        <v>81</v>
      </c>
      <c r="B166" s="132"/>
      <c r="C166" s="132"/>
      <c r="D166" s="132"/>
      <c r="E166" s="132"/>
      <c r="F166" s="221"/>
      <c r="G166" s="224"/>
      <c r="H166" s="224"/>
      <c r="I166" s="24"/>
      <c r="J166" s="24"/>
      <c r="K166" s="24"/>
      <c r="L166" s="24"/>
      <c r="M166" s="24"/>
      <c r="N166" s="44"/>
    </row>
    <row r="167" spans="1:14" ht="15.75" customHeight="1">
      <c r="A167" s="131" t="s">
        <v>82</v>
      </c>
      <c r="B167" s="132"/>
      <c r="C167" s="132"/>
      <c r="D167" s="132"/>
      <c r="E167" s="132"/>
      <c r="F167" s="221"/>
      <c r="G167" s="224"/>
      <c r="H167" s="224"/>
      <c r="I167" s="24"/>
      <c r="J167" s="24"/>
      <c r="K167" s="24"/>
      <c r="L167" s="24"/>
      <c r="M167" s="24"/>
      <c r="N167" s="44"/>
    </row>
    <row r="168" spans="1:14" ht="15.75" customHeight="1">
      <c r="A168" s="131" t="s">
        <v>83</v>
      </c>
      <c r="B168" s="132"/>
      <c r="C168" s="132"/>
      <c r="D168" s="132"/>
      <c r="E168" s="132"/>
      <c r="F168" s="22">
        <v>250</v>
      </c>
      <c r="G168" s="24"/>
      <c r="H168" s="24"/>
      <c r="I168" s="24"/>
      <c r="J168" s="24"/>
      <c r="K168" s="24"/>
      <c r="L168" s="24"/>
      <c r="M168" s="24"/>
      <c r="N168" s="44"/>
    </row>
    <row r="169" spans="1:14" ht="15.75" customHeight="1">
      <c r="A169" s="136" t="s">
        <v>84</v>
      </c>
      <c r="B169" s="137"/>
      <c r="C169" s="137"/>
      <c r="D169" s="137"/>
      <c r="E169" s="137"/>
      <c r="F169" s="60">
        <v>260</v>
      </c>
      <c r="G169" s="24">
        <v>244</v>
      </c>
      <c r="H169" s="58">
        <f>I169+M169+J169</f>
        <v>7664728.949999999</v>
      </c>
      <c r="I169" s="58">
        <f>I148-I155-I161+I178-I179</f>
        <v>5489528.949999999</v>
      </c>
      <c r="J169" s="24"/>
      <c r="K169" s="24"/>
      <c r="L169" s="24"/>
      <c r="M169" s="58">
        <f>M147+M178-M179</f>
        <v>2175200</v>
      </c>
      <c r="N169" s="44"/>
    </row>
    <row r="170" spans="1:14" ht="15.75" customHeight="1">
      <c r="A170" s="131" t="s">
        <v>85</v>
      </c>
      <c r="B170" s="132"/>
      <c r="C170" s="132"/>
      <c r="D170" s="132"/>
      <c r="E170" s="132"/>
      <c r="F170" s="22">
        <v>300</v>
      </c>
      <c r="G170" s="23" t="s">
        <v>9</v>
      </c>
      <c r="H170" s="58">
        <f>H172</f>
        <v>120000</v>
      </c>
      <c r="I170" s="24"/>
      <c r="J170" s="24"/>
      <c r="K170" s="24"/>
      <c r="L170" s="24"/>
      <c r="M170" s="58">
        <f>M172</f>
        <v>120000</v>
      </c>
      <c r="N170" s="44"/>
    </row>
    <row r="171" spans="1:14" ht="15.75" customHeight="1">
      <c r="A171" s="131" t="s">
        <v>5</v>
      </c>
      <c r="B171" s="132"/>
      <c r="C171" s="132"/>
      <c r="D171" s="132"/>
      <c r="E171" s="132"/>
      <c r="F171" s="221">
        <v>310</v>
      </c>
      <c r="G171" s="222">
        <v>510</v>
      </c>
      <c r="H171" s="79"/>
      <c r="I171" s="24"/>
      <c r="J171" s="24"/>
      <c r="K171" s="24"/>
      <c r="L171" s="24"/>
      <c r="M171" s="53"/>
      <c r="N171" s="44"/>
    </row>
    <row r="172" spans="1:14" ht="15.75" customHeight="1">
      <c r="A172" s="131" t="s">
        <v>86</v>
      </c>
      <c r="B172" s="132"/>
      <c r="C172" s="132"/>
      <c r="D172" s="132"/>
      <c r="E172" s="132"/>
      <c r="F172" s="221"/>
      <c r="G172" s="222"/>
      <c r="H172" s="57">
        <f>M172</f>
        <v>120000</v>
      </c>
      <c r="I172" s="24"/>
      <c r="J172" s="24"/>
      <c r="K172" s="24"/>
      <c r="L172" s="24"/>
      <c r="M172" s="53">
        <v>120000</v>
      </c>
      <c r="N172" s="44"/>
    </row>
    <row r="173" spans="1:14" ht="15.75" customHeight="1">
      <c r="A173" s="131" t="s">
        <v>87</v>
      </c>
      <c r="B173" s="132"/>
      <c r="C173" s="132"/>
      <c r="D173" s="132"/>
      <c r="E173" s="132"/>
      <c r="F173" s="22">
        <v>320</v>
      </c>
      <c r="G173" s="24"/>
      <c r="H173" s="24"/>
      <c r="I173" s="24"/>
      <c r="J173" s="24"/>
      <c r="K173" s="24"/>
      <c r="L173" s="24"/>
      <c r="M173" s="58"/>
      <c r="N173" s="44"/>
    </row>
    <row r="174" spans="1:14" ht="15.75" customHeight="1">
      <c r="A174" s="131" t="s">
        <v>88</v>
      </c>
      <c r="B174" s="132"/>
      <c r="C174" s="132"/>
      <c r="D174" s="132"/>
      <c r="E174" s="132"/>
      <c r="F174" s="22">
        <v>400</v>
      </c>
      <c r="G174" s="23" t="s">
        <v>9</v>
      </c>
      <c r="H174" s="58">
        <f>H176</f>
        <v>120000</v>
      </c>
      <c r="I174" s="24"/>
      <c r="J174" s="24"/>
      <c r="K174" s="24"/>
      <c r="L174" s="24"/>
      <c r="M174" s="58">
        <f>M176</f>
        <v>120000</v>
      </c>
      <c r="N174" s="44"/>
    </row>
    <row r="175" spans="1:14" ht="15.75">
      <c r="A175" s="131" t="s">
        <v>89</v>
      </c>
      <c r="B175" s="132"/>
      <c r="C175" s="132"/>
      <c r="D175" s="132"/>
      <c r="E175" s="132"/>
      <c r="F175" s="221">
        <v>410</v>
      </c>
      <c r="G175" s="222">
        <v>610</v>
      </c>
      <c r="H175" s="79"/>
      <c r="I175" s="24"/>
      <c r="J175" s="24"/>
      <c r="K175" s="24"/>
      <c r="L175" s="24"/>
      <c r="M175" s="53"/>
      <c r="N175" s="44"/>
    </row>
    <row r="176" spans="1:14" ht="15.75" customHeight="1">
      <c r="A176" s="131" t="s">
        <v>90</v>
      </c>
      <c r="B176" s="132"/>
      <c r="C176" s="132"/>
      <c r="D176" s="132"/>
      <c r="E176" s="132"/>
      <c r="F176" s="221"/>
      <c r="G176" s="222"/>
      <c r="H176" s="57">
        <f>M176</f>
        <v>120000</v>
      </c>
      <c r="I176" s="24"/>
      <c r="J176" s="24"/>
      <c r="K176" s="24"/>
      <c r="L176" s="24"/>
      <c r="M176" s="53">
        <v>120000</v>
      </c>
      <c r="N176" s="44"/>
    </row>
    <row r="177" spans="1:14" ht="15.75" customHeight="1">
      <c r="A177" s="131" t="s">
        <v>91</v>
      </c>
      <c r="B177" s="132"/>
      <c r="C177" s="132"/>
      <c r="D177" s="132"/>
      <c r="E177" s="132"/>
      <c r="F177" s="22">
        <v>420</v>
      </c>
      <c r="G177" s="24"/>
      <c r="H177" s="24"/>
      <c r="I177" s="24"/>
      <c r="J177" s="24"/>
      <c r="K177" s="24"/>
      <c r="L177" s="24"/>
      <c r="M177" s="58"/>
      <c r="N177" s="44"/>
    </row>
    <row r="178" spans="1:14" ht="15.75" customHeight="1">
      <c r="A178" s="131" t="s">
        <v>92</v>
      </c>
      <c r="B178" s="132"/>
      <c r="C178" s="132"/>
      <c r="D178" s="132"/>
      <c r="E178" s="132"/>
      <c r="F178" s="22">
        <v>500</v>
      </c>
      <c r="G178" s="23" t="s">
        <v>9</v>
      </c>
      <c r="H178" s="58">
        <f>I178+M178</f>
        <v>40200</v>
      </c>
      <c r="I178" s="58">
        <f>I134</f>
        <v>0</v>
      </c>
      <c r="J178" s="24"/>
      <c r="K178" s="24"/>
      <c r="L178" s="24"/>
      <c r="M178" s="58">
        <f>M134</f>
        <v>40200</v>
      </c>
      <c r="N178" s="44"/>
    </row>
    <row r="179" spans="1:14" ht="16.5" thickBot="1">
      <c r="A179" s="164" t="s">
        <v>93</v>
      </c>
      <c r="B179" s="165"/>
      <c r="C179" s="165"/>
      <c r="D179" s="165"/>
      <c r="E179" s="165"/>
      <c r="F179" s="30">
        <v>600</v>
      </c>
      <c r="G179" s="31" t="s">
        <v>9</v>
      </c>
      <c r="H179" s="61">
        <f>I179+M179</f>
        <v>45600</v>
      </c>
      <c r="I179" s="61">
        <v>20600</v>
      </c>
      <c r="J179" s="45"/>
      <c r="K179" s="45"/>
      <c r="L179" s="45"/>
      <c r="M179" s="61">
        <v>25000</v>
      </c>
      <c r="N179" s="46"/>
    </row>
    <row r="180" ht="15.75" customHeight="1"/>
    <row r="181" ht="15.75" customHeight="1"/>
    <row r="182" ht="15.75" customHeight="1"/>
    <row r="183" spans="1:13" ht="15.75" customHeight="1">
      <c r="A183" s="196" t="s">
        <v>127</v>
      </c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</row>
    <row r="184" spans="1:13" ht="14.25" customHeight="1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</row>
    <row r="186" spans="8:9" ht="15">
      <c r="H186" s="196" t="s">
        <v>128</v>
      </c>
      <c r="I186" s="196"/>
    </row>
    <row r="187" spans="9:14" ht="15.75" thickBot="1">
      <c r="I187" s="16"/>
      <c r="J187" s="16"/>
      <c r="K187" s="16"/>
      <c r="L187" s="16"/>
      <c r="M187" s="16"/>
      <c r="N187" s="19" t="s">
        <v>53</v>
      </c>
    </row>
    <row r="188" spans="1:14" ht="21" customHeight="1">
      <c r="A188" s="230" t="s">
        <v>4</v>
      </c>
      <c r="B188" s="231"/>
      <c r="C188" s="231"/>
      <c r="D188" s="231"/>
      <c r="E188" s="231"/>
      <c r="F188" s="163" t="s">
        <v>54</v>
      </c>
      <c r="G188" s="163" t="s">
        <v>55</v>
      </c>
      <c r="H188" s="133" t="s">
        <v>56</v>
      </c>
      <c r="I188" s="134"/>
      <c r="J188" s="134"/>
      <c r="K188" s="134"/>
      <c r="L188" s="134"/>
      <c r="M188" s="134"/>
      <c r="N188" s="135"/>
    </row>
    <row r="189" spans="1:14" ht="15.75">
      <c r="A189" s="232"/>
      <c r="B189" s="233"/>
      <c r="C189" s="233"/>
      <c r="D189" s="233"/>
      <c r="E189" s="233"/>
      <c r="F189" s="132"/>
      <c r="G189" s="132"/>
      <c r="H189" s="132" t="s">
        <v>57</v>
      </c>
      <c r="I189" s="129" t="s">
        <v>6</v>
      </c>
      <c r="J189" s="127"/>
      <c r="K189" s="127"/>
      <c r="L189" s="127"/>
      <c r="M189" s="127"/>
      <c r="N189" s="130"/>
    </row>
    <row r="190" spans="1:14" ht="141.75">
      <c r="A190" s="232"/>
      <c r="B190" s="233"/>
      <c r="C190" s="233"/>
      <c r="D190" s="233"/>
      <c r="E190" s="233"/>
      <c r="F190" s="132"/>
      <c r="G190" s="132"/>
      <c r="H190" s="132"/>
      <c r="I190" s="21" t="s">
        <v>58</v>
      </c>
      <c r="J190" s="21" t="s">
        <v>59</v>
      </c>
      <c r="K190" s="21" t="s">
        <v>60</v>
      </c>
      <c r="L190" s="21" t="s">
        <v>61</v>
      </c>
      <c r="M190" s="129" t="s">
        <v>62</v>
      </c>
      <c r="N190" s="130"/>
    </row>
    <row r="191" spans="1:14" ht="15.75" customHeight="1">
      <c r="A191" s="232"/>
      <c r="B191" s="233"/>
      <c r="C191" s="233"/>
      <c r="D191" s="233"/>
      <c r="E191" s="233"/>
      <c r="F191" s="132"/>
      <c r="G191" s="132"/>
      <c r="H191" s="132"/>
      <c r="I191" s="21"/>
      <c r="J191" s="21"/>
      <c r="K191" s="21"/>
      <c r="L191" s="21"/>
      <c r="M191" s="21" t="s">
        <v>57</v>
      </c>
      <c r="N191" s="28" t="s">
        <v>63</v>
      </c>
    </row>
    <row r="192" spans="1:14" ht="16.5" thickBot="1">
      <c r="A192" s="164">
        <v>1</v>
      </c>
      <c r="B192" s="165"/>
      <c r="C192" s="165"/>
      <c r="D192" s="165"/>
      <c r="E192" s="165"/>
      <c r="F192" s="29">
        <v>2</v>
      </c>
      <c r="G192" s="29">
        <v>3</v>
      </c>
      <c r="H192" s="29">
        <v>4</v>
      </c>
      <c r="I192" s="29">
        <v>5</v>
      </c>
      <c r="J192" s="29">
        <v>6</v>
      </c>
      <c r="K192" s="29">
        <v>7</v>
      </c>
      <c r="L192" s="29">
        <v>8</v>
      </c>
      <c r="M192" s="29">
        <v>9</v>
      </c>
      <c r="N192" s="33">
        <v>10</v>
      </c>
    </row>
    <row r="193" spans="1:14" ht="15.75" customHeight="1">
      <c r="A193" s="228" t="s">
        <v>64</v>
      </c>
      <c r="B193" s="229"/>
      <c r="C193" s="229"/>
      <c r="D193" s="229"/>
      <c r="E193" s="229"/>
      <c r="F193" s="47">
        <v>100</v>
      </c>
      <c r="G193" s="48" t="s">
        <v>9</v>
      </c>
      <c r="H193" s="54">
        <f>I193+M193+J193</f>
        <v>32161782.53</v>
      </c>
      <c r="I193" s="54">
        <f>I196</f>
        <v>29336782.53</v>
      </c>
      <c r="J193" s="54">
        <f>J199</f>
        <v>625000</v>
      </c>
      <c r="K193" s="55"/>
      <c r="L193" s="55"/>
      <c r="M193" s="54">
        <f>M195</f>
        <v>2200000</v>
      </c>
      <c r="N193" s="49"/>
    </row>
    <row r="194" spans="1:14" ht="15.75">
      <c r="A194" s="131" t="s">
        <v>6</v>
      </c>
      <c r="B194" s="132"/>
      <c r="C194" s="132"/>
      <c r="D194" s="132"/>
      <c r="E194" s="132"/>
      <c r="F194" s="221">
        <v>110</v>
      </c>
      <c r="G194" s="222">
        <v>120</v>
      </c>
      <c r="H194" s="79"/>
      <c r="I194" s="23" t="s">
        <v>9</v>
      </c>
      <c r="J194" s="23" t="s">
        <v>9</v>
      </c>
      <c r="K194" s="23" t="s">
        <v>9</v>
      </c>
      <c r="L194" s="23" t="s">
        <v>9</v>
      </c>
      <c r="M194" s="53"/>
      <c r="N194" s="44" t="s">
        <v>9</v>
      </c>
    </row>
    <row r="195" spans="1:14" ht="15.75">
      <c r="A195" s="131" t="s">
        <v>65</v>
      </c>
      <c r="B195" s="132"/>
      <c r="C195" s="132"/>
      <c r="D195" s="132"/>
      <c r="E195" s="132"/>
      <c r="F195" s="221"/>
      <c r="G195" s="222"/>
      <c r="H195" s="57">
        <f>M195</f>
        <v>2200000</v>
      </c>
      <c r="I195" s="23"/>
      <c r="J195" s="23"/>
      <c r="K195" s="23"/>
      <c r="L195" s="23"/>
      <c r="M195" s="53">
        <v>2200000</v>
      </c>
      <c r="N195" s="44"/>
    </row>
    <row r="196" spans="1:14" ht="15.75" customHeight="1">
      <c r="A196" s="131" t="s">
        <v>66</v>
      </c>
      <c r="B196" s="132"/>
      <c r="C196" s="132"/>
      <c r="D196" s="132"/>
      <c r="E196" s="132"/>
      <c r="F196" s="22">
        <v>120</v>
      </c>
      <c r="G196" s="23">
        <v>130</v>
      </c>
      <c r="H196" s="53">
        <f>I196</f>
        <v>29336782.53</v>
      </c>
      <c r="I196" s="53">
        <v>29336782.53</v>
      </c>
      <c r="J196" s="23" t="s">
        <v>9</v>
      </c>
      <c r="K196" s="23" t="s">
        <v>9</v>
      </c>
      <c r="L196" s="24"/>
      <c r="M196" s="53">
        <v>0</v>
      </c>
      <c r="N196" s="44"/>
    </row>
    <row r="197" spans="1:14" ht="15.75" customHeight="1">
      <c r="A197" s="131" t="s">
        <v>67</v>
      </c>
      <c r="B197" s="132"/>
      <c r="C197" s="132"/>
      <c r="D197" s="132"/>
      <c r="E197" s="132"/>
      <c r="F197" s="22">
        <v>130</v>
      </c>
      <c r="G197" s="24"/>
      <c r="H197" s="53"/>
      <c r="I197" s="23" t="s">
        <v>9</v>
      </c>
      <c r="J197" s="23" t="s">
        <v>9</v>
      </c>
      <c r="K197" s="23" t="s">
        <v>9</v>
      </c>
      <c r="L197" s="23" t="s">
        <v>9</v>
      </c>
      <c r="M197" s="23"/>
      <c r="N197" s="44" t="s">
        <v>9</v>
      </c>
    </row>
    <row r="198" spans="1:14" ht="15.75" customHeight="1">
      <c r="A198" s="131" t="s">
        <v>68</v>
      </c>
      <c r="B198" s="132"/>
      <c r="C198" s="132"/>
      <c r="D198" s="132"/>
      <c r="E198" s="132"/>
      <c r="F198" s="22">
        <v>140</v>
      </c>
      <c r="G198" s="24"/>
      <c r="H198" s="53"/>
      <c r="I198" s="23" t="s">
        <v>9</v>
      </c>
      <c r="J198" s="23" t="s">
        <v>9</v>
      </c>
      <c r="K198" s="23" t="s">
        <v>9</v>
      </c>
      <c r="L198" s="23" t="s">
        <v>9</v>
      </c>
      <c r="M198" s="23"/>
      <c r="N198" s="44" t="s">
        <v>9</v>
      </c>
    </row>
    <row r="199" spans="1:14" ht="15.75" customHeight="1">
      <c r="A199" s="131" t="s">
        <v>69</v>
      </c>
      <c r="B199" s="132"/>
      <c r="C199" s="132"/>
      <c r="D199" s="132"/>
      <c r="E199" s="132"/>
      <c r="F199" s="22">
        <v>150</v>
      </c>
      <c r="G199" s="23">
        <v>180</v>
      </c>
      <c r="H199" s="53">
        <f>J199</f>
        <v>625000</v>
      </c>
      <c r="I199" s="23" t="s">
        <v>9</v>
      </c>
      <c r="J199" s="53">
        <f>J151</f>
        <v>625000</v>
      </c>
      <c r="K199" s="23"/>
      <c r="L199" s="23" t="s">
        <v>9</v>
      </c>
      <c r="M199" s="23" t="s">
        <v>9</v>
      </c>
      <c r="N199" s="44" t="s">
        <v>9</v>
      </c>
    </row>
    <row r="200" spans="1:14" ht="15.75" customHeight="1">
      <c r="A200" s="131" t="s">
        <v>70</v>
      </c>
      <c r="B200" s="132"/>
      <c r="C200" s="132"/>
      <c r="D200" s="132"/>
      <c r="E200" s="132"/>
      <c r="F200" s="22">
        <v>160</v>
      </c>
      <c r="G200" s="24"/>
      <c r="H200" s="23"/>
      <c r="I200" s="23" t="s">
        <v>9</v>
      </c>
      <c r="J200" s="23" t="s">
        <v>9</v>
      </c>
      <c r="K200" s="23" t="s">
        <v>9</v>
      </c>
      <c r="L200" s="23" t="s">
        <v>9</v>
      </c>
      <c r="M200" s="25"/>
      <c r="N200" s="44"/>
    </row>
    <row r="201" spans="1:14" ht="15.75" customHeight="1">
      <c r="A201" s="131" t="s">
        <v>71</v>
      </c>
      <c r="B201" s="132"/>
      <c r="C201" s="132"/>
      <c r="D201" s="132"/>
      <c r="E201" s="132"/>
      <c r="F201" s="22">
        <v>180</v>
      </c>
      <c r="G201" s="23" t="s">
        <v>9</v>
      </c>
      <c r="H201" s="23"/>
      <c r="I201" s="23" t="s">
        <v>9</v>
      </c>
      <c r="J201" s="23" t="s">
        <v>9</v>
      </c>
      <c r="K201" s="23" t="s">
        <v>9</v>
      </c>
      <c r="L201" s="23" t="s">
        <v>9</v>
      </c>
      <c r="M201" s="25"/>
      <c r="N201" s="44" t="s">
        <v>9</v>
      </c>
    </row>
    <row r="202" spans="1:14" ht="15.75" customHeight="1">
      <c r="A202" s="225" t="s">
        <v>72</v>
      </c>
      <c r="B202" s="226"/>
      <c r="C202" s="226"/>
      <c r="D202" s="226"/>
      <c r="E202" s="226"/>
      <c r="F202" s="50">
        <v>200</v>
      </c>
      <c r="G202" s="51" t="s">
        <v>9</v>
      </c>
      <c r="H202" s="59">
        <f>I202+M202+J202</f>
        <v>32176382.53</v>
      </c>
      <c r="I202" s="59">
        <f>I203+I209+I217</f>
        <v>29357382.53</v>
      </c>
      <c r="J202" s="59">
        <f>J207</f>
        <v>625000</v>
      </c>
      <c r="K202" s="24"/>
      <c r="L202" s="24"/>
      <c r="M202" s="59">
        <f>SUM(M203:M217)</f>
        <v>2194000</v>
      </c>
      <c r="N202" s="52"/>
    </row>
    <row r="203" spans="1:14" ht="15.75" customHeight="1">
      <c r="A203" s="136" t="s">
        <v>73</v>
      </c>
      <c r="B203" s="137"/>
      <c r="C203" s="137"/>
      <c r="D203" s="137"/>
      <c r="E203" s="137"/>
      <c r="F203" s="60">
        <v>210</v>
      </c>
      <c r="G203" s="24"/>
      <c r="H203" s="58">
        <f>I155+M155</f>
        <v>23952957.05</v>
      </c>
      <c r="I203" s="58">
        <f>I205+I206+385600</f>
        <v>23952957.05</v>
      </c>
      <c r="J203" s="24"/>
      <c r="K203" s="24"/>
      <c r="L203" s="24"/>
      <c r="M203" s="24">
        <f>M204+M206</f>
        <v>0</v>
      </c>
      <c r="N203" s="44"/>
    </row>
    <row r="204" spans="1:14" ht="15.75" customHeight="1">
      <c r="A204" s="131" t="s">
        <v>5</v>
      </c>
      <c r="B204" s="132"/>
      <c r="C204" s="132"/>
      <c r="D204" s="132"/>
      <c r="E204" s="132"/>
      <c r="F204" s="221">
        <v>211</v>
      </c>
      <c r="G204" s="222">
        <v>111</v>
      </c>
      <c r="H204" s="23"/>
      <c r="I204" s="3"/>
      <c r="J204" s="24"/>
      <c r="K204" s="24"/>
      <c r="L204" s="24"/>
      <c r="M204" s="23">
        <v>0</v>
      </c>
      <c r="N204" s="44"/>
    </row>
    <row r="205" spans="1:14" ht="15.75" customHeight="1">
      <c r="A205" s="131" t="s">
        <v>74</v>
      </c>
      <c r="B205" s="132"/>
      <c r="C205" s="132"/>
      <c r="D205" s="132"/>
      <c r="E205" s="132"/>
      <c r="F205" s="221"/>
      <c r="G205" s="222"/>
      <c r="H205" s="53">
        <f>I157</f>
        <v>18342311.946976744</v>
      </c>
      <c r="I205" s="56">
        <f>I112</f>
        <v>18342311.946976744</v>
      </c>
      <c r="J205" s="24"/>
      <c r="K205" s="24"/>
      <c r="L205" s="24"/>
      <c r="M205" s="23"/>
      <c r="N205" s="44"/>
    </row>
    <row r="206" spans="1:14" ht="15.75" customHeight="1">
      <c r="A206" s="131" t="s">
        <v>75</v>
      </c>
      <c r="B206" s="132"/>
      <c r="C206" s="132"/>
      <c r="D206" s="132"/>
      <c r="E206" s="132"/>
      <c r="F206" s="22"/>
      <c r="G206" s="23">
        <v>119</v>
      </c>
      <c r="H206" s="53">
        <f>I158</f>
        <v>5225045.103023256</v>
      </c>
      <c r="I206" s="53">
        <f>I158</f>
        <v>5225045.103023256</v>
      </c>
      <c r="J206" s="24"/>
      <c r="K206" s="24"/>
      <c r="L206" s="24"/>
      <c r="M206" s="23">
        <v>0</v>
      </c>
      <c r="N206" s="44"/>
    </row>
    <row r="207" spans="1:14" ht="15.75">
      <c r="A207" s="136" t="s">
        <v>76</v>
      </c>
      <c r="B207" s="137"/>
      <c r="C207" s="137"/>
      <c r="D207" s="137"/>
      <c r="E207" s="137"/>
      <c r="F207" s="60">
        <v>220</v>
      </c>
      <c r="G207" s="24"/>
      <c r="H207" s="58">
        <f>J207</f>
        <v>625000</v>
      </c>
      <c r="I207" s="24"/>
      <c r="J207" s="58">
        <f>J199</f>
        <v>625000</v>
      </c>
      <c r="K207" s="24"/>
      <c r="L207" s="24"/>
      <c r="M207" s="24"/>
      <c r="N207" s="44"/>
    </row>
    <row r="208" spans="1:14" ht="15.75" customHeight="1">
      <c r="A208" s="131" t="s">
        <v>5</v>
      </c>
      <c r="B208" s="132"/>
      <c r="C208" s="132"/>
      <c r="D208" s="132"/>
      <c r="E208" s="132"/>
      <c r="F208" s="26"/>
      <c r="G208" s="24"/>
      <c r="H208" s="24"/>
      <c r="I208" s="24"/>
      <c r="J208" s="24"/>
      <c r="K208" s="24"/>
      <c r="L208" s="24"/>
      <c r="M208" s="24"/>
      <c r="N208" s="44"/>
    </row>
    <row r="209" spans="1:14" ht="15.75" customHeight="1">
      <c r="A209" s="136" t="s">
        <v>77</v>
      </c>
      <c r="B209" s="137"/>
      <c r="C209" s="137"/>
      <c r="D209" s="137"/>
      <c r="E209" s="137"/>
      <c r="F209" s="60">
        <v>230</v>
      </c>
      <c r="G209" s="24"/>
      <c r="H209" s="58">
        <f>I161</f>
        <v>44000</v>
      </c>
      <c r="I209" s="58">
        <f>I161</f>
        <v>44000</v>
      </c>
      <c r="J209" s="58"/>
      <c r="K209" s="24"/>
      <c r="L209" s="24"/>
      <c r="M209" s="23"/>
      <c r="N209" s="44"/>
    </row>
    <row r="210" spans="1:14" ht="15.75" customHeight="1">
      <c r="A210" s="131" t="s">
        <v>5</v>
      </c>
      <c r="B210" s="132"/>
      <c r="C210" s="132"/>
      <c r="D210" s="132"/>
      <c r="E210" s="132"/>
      <c r="F210" s="227"/>
      <c r="G210" s="222">
        <v>851</v>
      </c>
      <c r="H210" s="79"/>
      <c r="I210" s="53"/>
      <c r="J210" s="58"/>
      <c r="K210" s="24"/>
      <c r="L210" s="24"/>
      <c r="M210" s="23"/>
      <c r="N210" s="44"/>
    </row>
    <row r="211" spans="1:14" ht="15.75">
      <c r="A211" s="131" t="s">
        <v>78</v>
      </c>
      <c r="B211" s="132"/>
      <c r="C211" s="132"/>
      <c r="D211" s="132"/>
      <c r="E211" s="132"/>
      <c r="F211" s="227"/>
      <c r="G211" s="222"/>
      <c r="H211" s="57">
        <f>I211</f>
        <v>22368</v>
      </c>
      <c r="I211" s="53">
        <f>I163</f>
        <v>22368</v>
      </c>
      <c r="J211" s="58"/>
      <c r="K211" s="24"/>
      <c r="L211" s="24"/>
      <c r="M211" s="23"/>
      <c r="N211" s="44"/>
    </row>
    <row r="212" spans="1:14" ht="15.75" customHeight="1">
      <c r="A212" s="131" t="s">
        <v>79</v>
      </c>
      <c r="B212" s="132"/>
      <c r="C212" s="132"/>
      <c r="D212" s="132"/>
      <c r="E212" s="132"/>
      <c r="F212" s="26"/>
      <c r="G212" s="23">
        <v>852</v>
      </c>
      <c r="H212" s="53">
        <f>I212</f>
        <v>0</v>
      </c>
      <c r="I212" s="53">
        <f>I164</f>
        <v>0</v>
      </c>
      <c r="J212" s="58"/>
      <c r="K212" s="24"/>
      <c r="L212" s="24"/>
      <c r="M212" s="23"/>
      <c r="N212" s="44"/>
    </row>
    <row r="213" spans="1:14" ht="15.75">
      <c r="A213" s="131" t="s">
        <v>80</v>
      </c>
      <c r="B213" s="132"/>
      <c r="C213" s="132"/>
      <c r="D213" s="132"/>
      <c r="E213" s="132"/>
      <c r="F213" s="221">
        <v>240</v>
      </c>
      <c r="G213" s="224"/>
      <c r="H213" s="224"/>
      <c r="I213" s="24"/>
      <c r="J213" s="24"/>
      <c r="K213" s="24"/>
      <c r="L213" s="24"/>
      <c r="M213" s="24"/>
      <c r="N213" s="44"/>
    </row>
    <row r="214" spans="1:14" ht="15.75" customHeight="1">
      <c r="A214" s="131" t="s">
        <v>81</v>
      </c>
      <c r="B214" s="132"/>
      <c r="C214" s="132"/>
      <c r="D214" s="132"/>
      <c r="E214" s="132"/>
      <c r="F214" s="221"/>
      <c r="G214" s="224"/>
      <c r="H214" s="224"/>
      <c r="I214" s="24"/>
      <c r="J214" s="24"/>
      <c r="K214" s="24"/>
      <c r="L214" s="24"/>
      <c r="M214" s="24"/>
      <c r="N214" s="44"/>
    </row>
    <row r="215" spans="1:14" ht="15.75" customHeight="1">
      <c r="A215" s="131" t="s">
        <v>82</v>
      </c>
      <c r="B215" s="132"/>
      <c r="C215" s="132"/>
      <c r="D215" s="132"/>
      <c r="E215" s="132"/>
      <c r="F215" s="221"/>
      <c r="G215" s="224"/>
      <c r="H215" s="224"/>
      <c r="I215" s="24"/>
      <c r="J215" s="24"/>
      <c r="K215" s="24"/>
      <c r="L215" s="24"/>
      <c r="M215" s="24"/>
      <c r="N215" s="44"/>
    </row>
    <row r="216" spans="1:14" ht="15.75" customHeight="1">
      <c r="A216" s="131" t="s">
        <v>83</v>
      </c>
      <c r="B216" s="132"/>
      <c r="C216" s="132"/>
      <c r="D216" s="132"/>
      <c r="E216" s="132"/>
      <c r="F216" s="22">
        <v>250</v>
      </c>
      <c r="G216" s="24"/>
      <c r="H216" s="24"/>
      <c r="I216" s="24"/>
      <c r="J216" s="24"/>
      <c r="K216" s="24"/>
      <c r="L216" s="24"/>
      <c r="M216" s="24"/>
      <c r="N216" s="44"/>
    </row>
    <row r="217" spans="1:14" ht="15.75" customHeight="1">
      <c r="A217" s="136" t="s">
        <v>84</v>
      </c>
      <c r="B217" s="137"/>
      <c r="C217" s="137"/>
      <c r="D217" s="137"/>
      <c r="E217" s="137"/>
      <c r="F217" s="60">
        <v>260</v>
      </c>
      <c r="G217" s="24">
        <v>244</v>
      </c>
      <c r="H217" s="58">
        <f>I217+M217+J217</f>
        <v>7554425.48</v>
      </c>
      <c r="I217" s="58">
        <f>I196-I203-I209+I226-I227</f>
        <v>5360425.48</v>
      </c>
      <c r="J217" s="24"/>
      <c r="K217" s="24"/>
      <c r="L217" s="24"/>
      <c r="M217" s="58">
        <f>M195+M226-M227</f>
        <v>2194000</v>
      </c>
      <c r="N217" s="44"/>
    </row>
    <row r="218" spans="1:14" ht="15.75" customHeight="1">
      <c r="A218" s="131" t="s">
        <v>85</v>
      </c>
      <c r="B218" s="132"/>
      <c r="C218" s="132"/>
      <c r="D218" s="132"/>
      <c r="E218" s="132"/>
      <c r="F218" s="22">
        <v>300</v>
      </c>
      <c r="G218" s="23" t="s">
        <v>9</v>
      </c>
      <c r="H218" s="58">
        <f>H220</f>
        <v>120000</v>
      </c>
      <c r="I218" s="24"/>
      <c r="J218" s="24"/>
      <c r="K218" s="24"/>
      <c r="L218" s="24"/>
      <c r="M218" s="58">
        <f>M220</f>
        <v>120000</v>
      </c>
      <c r="N218" s="44"/>
    </row>
    <row r="219" spans="1:14" ht="15.75" customHeight="1">
      <c r="A219" s="131" t="s">
        <v>5</v>
      </c>
      <c r="B219" s="132"/>
      <c r="C219" s="132"/>
      <c r="D219" s="132"/>
      <c r="E219" s="132"/>
      <c r="F219" s="221">
        <v>310</v>
      </c>
      <c r="G219" s="222">
        <v>510</v>
      </c>
      <c r="H219" s="79"/>
      <c r="I219" s="24"/>
      <c r="J219" s="24"/>
      <c r="K219" s="24"/>
      <c r="L219" s="24"/>
      <c r="M219" s="53"/>
      <c r="N219" s="44"/>
    </row>
    <row r="220" spans="1:14" ht="15.75" customHeight="1">
      <c r="A220" s="131" t="s">
        <v>86</v>
      </c>
      <c r="B220" s="132"/>
      <c r="C220" s="132"/>
      <c r="D220" s="132"/>
      <c r="E220" s="132"/>
      <c r="F220" s="221"/>
      <c r="G220" s="222"/>
      <c r="H220" s="57">
        <f>M220</f>
        <v>120000</v>
      </c>
      <c r="I220" s="24"/>
      <c r="J220" s="24"/>
      <c r="K220" s="24"/>
      <c r="L220" s="24"/>
      <c r="M220" s="53">
        <v>120000</v>
      </c>
      <c r="N220" s="44"/>
    </row>
    <row r="221" spans="1:14" ht="15.75" customHeight="1">
      <c r="A221" s="131" t="s">
        <v>87</v>
      </c>
      <c r="B221" s="132"/>
      <c r="C221" s="132"/>
      <c r="D221" s="132"/>
      <c r="E221" s="132"/>
      <c r="F221" s="22">
        <v>320</v>
      </c>
      <c r="G221" s="24"/>
      <c r="H221" s="24"/>
      <c r="I221" s="24"/>
      <c r="J221" s="24"/>
      <c r="K221" s="24"/>
      <c r="L221" s="24"/>
      <c r="M221" s="58"/>
      <c r="N221" s="44"/>
    </row>
    <row r="222" spans="1:14" ht="15.75">
      <c r="A222" s="131" t="s">
        <v>88</v>
      </c>
      <c r="B222" s="132"/>
      <c r="C222" s="132"/>
      <c r="D222" s="132"/>
      <c r="E222" s="132"/>
      <c r="F222" s="22">
        <v>400</v>
      </c>
      <c r="G222" s="23" t="s">
        <v>9</v>
      </c>
      <c r="H222" s="58">
        <f>H224</f>
        <v>120000</v>
      </c>
      <c r="I222" s="24"/>
      <c r="J222" s="24"/>
      <c r="K222" s="24"/>
      <c r="L222" s="24"/>
      <c r="M222" s="58">
        <f>M224</f>
        <v>120000</v>
      </c>
      <c r="N222" s="44"/>
    </row>
    <row r="223" spans="1:14" ht="15.75" customHeight="1">
      <c r="A223" s="131" t="s">
        <v>89</v>
      </c>
      <c r="B223" s="132"/>
      <c r="C223" s="132"/>
      <c r="D223" s="132"/>
      <c r="E223" s="132"/>
      <c r="F223" s="221">
        <v>410</v>
      </c>
      <c r="G223" s="222">
        <v>610</v>
      </c>
      <c r="H223" s="79"/>
      <c r="I223" s="24"/>
      <c r="J223" s="24"/>
      <c r="K223" s="24"/>
      <c r="L223" s="24"/>
      <c r="M223" s="53"/>
      <c r="N223" s="44"/>
    </row>
    <row r="224" spans="1:14" ht="15.75" customHeight="1">
      <c r="A224" s="131" t="s">
        <v>90</v>
      </c>
      <c r="B224" s="132"/>
      <c r="C224" s="132"/>
      <c r="D224" s="132"/>
      <c r="E224" s="132"/>
      <c r="F224" s="221"/>
      <c r="G224" s="222"/>
      <c r="H224" s="57">
        <f>M224</f>
        <v>120000</v>
      </c>
      <c r="I224" s="24"/>
      <c r="J224" s="24"/>
      <c r="K224" s="24"/>
      <c r="L224" s="24"/>
      <c r="M224" s="53">
        <v>120000</v>
      </c>
      <c r="N224" s="44"/>
    </row>
    <row r="225" spans="1:14" ht="15.75" customHeight="1">
      <c r="A225" s="131" t="s">
        <v>91</v>
      </c>
      <c r="B225" s="132"/>
      <c r="C225" s="132"/>
      <c r="D225" s="132"/>
      <c r="E225" s="132"/>
      <c r="F225" s="22">
        <v>420</v>
      </c>
      <c r="G225" s="24"/>
      <c r="H225" s="24"/>
      <c r="I225" s="24"/>
      <c r="J225" s="24"/>
      <c r="K225" s="24"/>
      <c r="L225" s="24"/>
      <c r="M225" s="58"/>
      <c r="N225" s="44"/>
    </row>
    <row r="226" spans="1:14" ht="15.75">
      <c r="A226" s="131" t="s">
        <v>92</v>
      </c>
      <c r="B226" s="132"/>
      <c r="C226" s="132"/>
      <c r="D226" s="132"/>
      <c r="E226" s="132"/>
      <c r="F226" s="22">
        <v>500</v>
      </c>
      <c r="G226" s="23" t="s">
        <v>9</v>
      </c>
      <c r="H226" s="58">
        <f>I226+M226</f>
        <v>45600</v>
      </c>
      <c r="I226" s="58">
        <f>I179</f>
        <v>20600</v>
      </c>
      <c r="J226" s="24"/>
      <c r="K226" s="24"/>
      <c r="L226" s="24"/>
      <c r="M226" s="58">
        <f>M179</f>
        <v>25000</v>
      </c>
      <c r="N226" s="44"/>
    </row>
    <row r="227" spans="1:14" ht="15.75" customHeight="1" thickBot="1">
      <c r="A227" s="164" t="s">
        <v>93</v>
      </c>
      <c r="B227" s="165"/>
      <c r="C227" s="165"/>
      <c r="D227" s="165"/>
      <c r="E227" s="165"/>
      <c r="F227" s="30">
        <v>600</v>
      </c>
      <c r="G227" s="31" t="s">
        <v>9</v>
      </c>
      <c r="H227" s="61">
        <f>I227+M227</f>
        <v>31000</v>
      </c>
      <c r="I227" s="61"/>
      <c r="J227" s="45"/>
      <c r="K227" s="45"/>
      <c r="L227" s="45"/>
      <c r="M227" s="61">
        <v>31000</v>
      </c>
      <c r="N227" s="46"/>
    </row>
    <row r="228" ht="15.75" customHeight="1"/>
    <row r="229" ht="15.75" customHeight="1"/>
    <row r="230" spans="1:8" ht="15.75" customHeight="1">
      <c r="A230" s="16"/>
      <c r="B230" s="16"/>
      <c r="C230" s="16"/>
      <c r="D230" s="16"/>
      <c r="E230" s="16"/>
      <c r="F230" s="16"/>
      <c r="G230" s="16"/>
      <c r="H230" s="16"/>
    </row>
    <row r="231" spans="1:8" ht="14.25">
      <c r="A231" s="20"/>
      <c r="B231" s="20"/>
      <c r="C231" s="20"/>
      <c r="D231" s="20"/>
      <c r="E231" s="20"/>
      <c r="F231" s="20"/>
      <c r="G231" s="20"/>
      <c r="H231" s="20"/>
    </row>
    <row r="233" spans="1:13" ht="34.5" customHeight="1">
      <c r="A233" s="196" t="s">
        <v>94</v>
      </c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</row>
    <row r="234" spans="1:11" ht="26.25" customHeight="1">
      <c r="A234" s="74"/>
      <c r="B234" s="74"/>
      <c r="C234" s="74"/>
      <c r="D234" s="74"/>
      <c r="E234" s="215" t="s">
        <v>162</v>
      </c>
      <c r="F234" s="215"/>
      <c r="G234" s="215"/>
      <c r="H234" s="215"/>
      <c r="I234" s="215"/>
      <c r="J234" s="215"/>
      <c r="K234" s="215"/>
    </row>
    <row r="235" spans="1:17" ht="29.25" customHeight="1" thickBot="1">
      <c r="A235" s="74"/>
      <c r="B235" s="74"/>
      <c r="C235" s="74"/>
      <c r="D235" s="74"/>
      <c r="E235" s="74"/>
      <c r="Q235" s="19" t="s">
        <v>95</v>
      </c>
    </row>
    <row r="236" spans="1:17" ht="15.75" customHeight="1">
      <c r="A236" s="74"/>
      <c r="B236" s="216" t="s">
        <v>4</v>
      </c>
      <c r="C236" s="217"/>
      <c r="D236" s="217"/>
      <c r="E236" s="217"/>
      <c r="F236" s="217"/>
      <c r="G236" s="214" t="s">
        <v>54</v>
      </c>
      <c r="H236" s="214" t="s">
        <v>96</v>
      </c>
      <c r="I236" s="214" t="s">
        <v>97</v>
      </c>
      <c r="J236" s="214"/>
      <c r="K236" s="214"/>
      <c r="L236" s="214"/>
      <c r="M236" s="214"/>
      <c r="N236" s="214"/>
      <c r="O236" s="214"/>
      <c r="P236" s="214"/>
      <c r="Q236" s="220"/>
    </row>
    <row r="237" spans="1:17" ht="21" customHeight="1">
      <c r="A237" s="74"/>
      <c r="B237" s="218"/>
      <c r="C237" s="219"/>
      <c r="D237" s="219"/>
      <c r="E237" s="219"/>
      <c r="F237" s="219"/>
      <c r="G237" s="159"/>
      <c r="H237" s="159"/>
      <c r="I237" s="159" t="s">
        <v>98</v>
      </c>
      <c r="J237" s="159"/>
      <c r="K237" s="159"/>
      <c r="L237" s="159" t="s">
        <v>6</v>
      </c>
      <c r="M237" s="159"/>
      <c r="N237" s="159"/>
      <c r="O237" s="159"/>
      <c r="P237" s="159"/>
      <c r="Q237" s="223"/>
    </row>
    <row r="238" spans="1:17" ht="63" customHeight="1">
      <c r="A238" s="62"/>
      <c r="B238" s="218"/>
      <c r="C238" s="219"/>
      <c r="D238" s="219"/>
      <c r="E238" s="219"/>
      <c r="F238" s="219"/>
      <c r="G238" s="159"/>
      <c r="H238" s="159"/>
      <c r="I238" s="159"/>
      <c r="J238" s="159"/>
      <c r="K238" s="159"/>
      <c r="L238" s="159" t="s">
        <v>99</v>
      </c>
      <c r="M238" s="159"/>
      <c r="N238" s="159"/>
      <c r="O238" s="159" t="s">
        <v>100</v>
      </c>
      <c r="P238" s="159"/>
      <c r="Q238" s="223"/>
    </row>
    <row r="239" spans="1:17" ht="72.75" customHeight="1">
      <c r="A239" s="75"/>
      <c r="B239" s="218"/>
      <c r="C239" s="219"/>
      <c r="D239" s="219"/>
      <c r="E239" s="219"/>
      <c r="F239" s="219"/>
      <c r="G239" s="159"/>
      <c r="H239" s="159"/>
      <c r="I239" s="85" t="s">
        <v>101</v>
      </c>
      <c r="J239" s="85" t="s">
        <v>123</v>
      </c>
      <c r="K239" s="85" t="s">
        <v>124</v>
      </c>
      <c r="L239" s="85" t="s">
        <v>101</v>
      </c>
      <c r="M239" s="85" t="s">
        <v>123</v>
      </c>
      <c r="N239" s="85" t="s">
        <v>124</v>
      </c>
      <c r="O239" s="85" t="s">
        <v>101</v>
      </c>
      <c r="P239" s="85" t="s">
        <v>123</v>
      </c>
      <c r="Q239" s="100" t="s">
        <v>150</v>
      </c>
    </row>
    <row r="240" spans="1:17" ht="16.5" thickBot="1">
      <c r="A240" s="62"/>
      <c r="B240" s="160">
        <v>1</v>
      </c>
      <c r="C240" s="161"/>
      <c r="D240" s="161"/>
      <c r="E240" s="161"/>
      <c r="F240" s="161"/>
      <c r="G240" s="84">
        <v>2</v>
      </c>
      <c r="H240" s="84">
        <v>3</v>
      </c>
      <c r="I240" s="84">
        <v>4</v>
      </c>
      <c r="J240" s="84">
        <v>5</v>
      </c>
      <c r="K240" s="84">
        <v>6</v>
      </c>
      <c r="L240" s="84">
        <v>7</v>
      </c>
      <c r="M240" s="84">
        <v>8</v>
      </c>
      <c r="N240" s="84">
        <v>9</v>
      </c>
      <c r="O240" s="84">
        <v>10</v>
      </c>
      <c r="P240" s="84">
        <v>11</v>
      </c>
      <c r="Q240" s="93">
        <v>12</v>
      </c>
    </row>
    <row r="241" spans="1:17" ht="29.25" customHeight="1">
      <c r="A241" s="62"/>
      <c r="B241" s="166" t="s">
        <v>102</v>
      </c>
      <c r="C241" s="167"/>
      <c r="D241" s="167"/>
      <c r="E241" s="167"/>
      <c r="F241" s="167"/>
      <c r="G241" s="80">
        <v>1</v>
      </c>
      <c r="H241" s="80" t="s">
        <v>9</v>
      </c>
      <c r="I241" s="123">
        <f>L241</f>
        <v>18630732.28</v>
      </c>
      <c r="J241" s="123">
        <f aca="true" t="shared" si="0" ref="J241:K243">M241</f>
        <v>7664728.949999999</v>
      </c>
      <c r="K241" s="123">
        <f t="shared" si="0"/>
        <v>7554425.48</v>
      </c>
      <c r="L241" s="123">
        <f>H124</f>
        <v>18630732.28</v>
      </c>
      <c r="M241" s="123">
        <f>H169</f>
        <v>7664728.949999999</v>
      </c>
      <c r="N241" s="123">
        <f>H217</f>
        <v>7554425.48</v>
      </c>
      <c r="O241" s="80"/>
      <c r="P241" s="80"/>
      <c r="Q241" s="101"/>
    </row>
    <row r="242" spans="1:17" ht="33" customHeight="1">
      <c r="A242" s="62"/>
      <c r="B242" s="158" t="s">
        <v>103</v>
      </c>
      <c r="C242" s="159"/>
      <c r="D242" s="159"/>
      <c r="E242" s="159"/>
      <c r="F242" s="159"/>
      <c r="G242" s="77">
        <v>1001</v>
      </c>
      <c r="H242" s="77" t="s">
        <v>9</v>
      </c>
      <c r="I242" s="77">
        <f>L242</f>
        <v>0</v>
      </c>
      <c r="J242" s="77">
        <f t="shared" si="0"/>
        <v>0</v>
      </c>
      <c r="K242" s="77">
        <f t="shared" si="0"/>
        <v>0</v>
      </c>
      <c r="L242" s="77"/>
      <c r="M242" s="77"/>
      <c r="N242" s="77"/>
      <c r="O242" s="77"/>
      <c r="P242" s="77"/>
      <c r="Q242" s="102"/>
    </row>
    <row r="243" spans="1:17" ht="36" customHeight="1" thickBot="1">
      <c r="A243" s="62"/>
      <c r="B243" s="160" t="s">
        <v>104</v>
      </c>
      <c r="C243" s="161"/>
      <c r="D243" s="161"/>
      <c r="E243" s="161"/>
      <c r="F243" s="161"/>
      <c r="G243" s="103">
        <v>2001</v>
      </c>
      <c r="H243" s="104"/>
      <c r="I243" s="124">
        <f>L243</f>
        <v>18630732.28</v>
      </c>
      <c r="J243" s="124">
        <f t="shared" si="0"/>
        <v>7664728.949999999</v>
      </c>
      <c r="K243" s="124">
        <f t="shared" si="0"/>
        <v>7554425.48</v>
      </c>
      <c r="L243" s="124">
        <f>L241</f>
        <v>18630732.28</v>
      </c>
      <c r="M243" s="124">
        <f>M241</f>
        <v>7664728.949999999</v>
      </c>
      <c r="N243" s="124">
        <f>N241</f>
        <v>7554425.48</v>
      </c>
      <c r="O243" s="103"/>
      <c r="P243" s="103"/>
      <c r="Q243" s="105"/>
    </row>
    <row r="244" spans="1:6" ht="33.75" customHeight="1">
      <c r="A244" s="62"/>
      <c r="B244" s="62"/>
      <c r="C244" s="62"/>
      <c r="D244" s="62"/>
      <c r="E244" s="62"/>
      <c r="F244" s="76"/>
    </row>
    <row r="245" spans="1:6" ht="15.75">
      <c r="A245" s="62"/>
      <c r="B245" s="62"/>
      <c r="C245" s="62"/>
      <c r="D245" s="62"/>
      <c r="E245" s="62"/>
      <c r="F245" s="7"/>
    </row>
    <row r="246" spans="1:8" ht="15.75">
      <c r="A246" s="62"/>
      <c r="B246" s="62"/>
      <c r="C246" s="62"/>
      <c r="D246" s="62"/>
      <c r="E246" s="62"/>
      <c r="F246" s="71"/>
      <c r="G246" s="73"/>
      <c r="H246" s="72"/>
    </row>
    <row r="247" spans="1:8" ht="15.75">
      <c r="A247" s="62"/>
      <c r="B247" s="62"/>
      <c r="C247" s="62"/>
      <c r="D247" s="62"/>
      <c r="E247" s="62"/>
      <c r="F247" s="71"/>
      <c r="G247" s="72"/>
      <c r="H247" s="72"/>
    </row>
    <row r="248" spans="1:8" ht="15.75">
      <c r="A248" s="75"/>
      <c r="B248" s="75"/>
      <c r="C248" s="75"/>
      <c r="D248" s="75"/>
      <c r="E248" s="75"/>
      <c r="F248" s="68"/>
      <c r="G248" s="69"/>
      <c r="H248" s="70"/>
    </row>
    <row r="249" spans="1:11" ht="15.75" customHeight="1">
      <c r="A249" s="206" t="s">
        <v>105</v>
      </c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</row>
    <row r="250" spans="1:5" ht="15.75">
      <c r="A250" s="62"/>
      <c r="B250" s="62"/>
      <c r="C250" s="62"/>
      <c r="D250" s="62"/>
      <c r="E250" s="62"/>
    </row>
    <row r="251" spans="1:8" ht="15.75">
      <c r="A251" s="62"/>
      <c r="B251" s="62"/>
      <c r="C251" s="62"/>
      <c r="D251" s="62"/>
      <c r="E251" s="62"/>
      <c r="F251" s="81"/>
      <c r="G251" s="206" t="s">
        <v>120</v>
      </c>
      <c r="H251" s="206"/>
    </row>
    <row r="252" spans="1:9" ht="16.5" thickBot="1">
      <c r="A252" s="62"/>
      <c r="B252" s="62"/>
      <c r="C252" s="62"/>
      <c r="D252" s="62"/>
      <c r="E252" s="62"/>
      <c r="F252" s="82"/>
      <c r="I252" s="19" t="s">
        <v>106</v>
      </c>
    </row>
    <row r="253" spans="1:9" ht="51" customHeight="1">
      <c r="A253" s="62"/>
      <c r="B253" s="62"/>
      <c r="D253" s="74"/>
      <c r="E253" s="207" t="s">
        <v>4</v>
      </c>
      <c r="F253" s="208"/>
      <c r="G253" s="209"/>
      <c r="H253" s="90" t="s">
        <v>54</v>
      </c>
      <c r="I253" s="91" t="s">
        <v>107</v>
      </c>
    </row>
    <row r="254" spans="1:9" ht="16.5" thickBot="1">
      <c r="A254" s="62"/>
      <c r="B254" s="62"/>
      <c r="D254" s="74"/>
      <c r="E254" s="203">
        <v>1</v>
      </c>
      <c r="F254" s="204"/>
      <c r="G254" s="205"/>
      <c r="H254" s="92">
        <v>2</v>
      </c>
      <c r="I254" s="93">
        <v>3</v>
      </c>
    </row>
    <row r="255" spans="1:9" ht="27.75" customHeight="1">
      <c r="A255" s="83"/>
      <c r="B255" s="83"/>
      <c r="D255" s="74"/>
      <c r="E255" s="207" t="s">
        <v>92</v>
      </c>
      <c r="F255" s="208"/>
      <c r="G255" s="209"/>
      <c r="H255" s="94">
        <v>10</v>
      </c>
      <c r="I255" s="95">
        <v>0</v>
      </c>
    </row>
    <row r="256" spans="1:9" ht="25.5" customHeight="1">
      <c r="A256" s="62"/>
      <c r="B256" s="62"/>
      <c r="D256" s="74"/>
      <c r="E256" s="210" t="s">
        <v>93</v>
      </c>
      <c r="F256" s="211"/>
      <c r="G256" s="212"/>
      <c r="H256" s="96">
        <v>20</v>
      </c>
      <c r="I256" s="97">
        <v>0</v>
      </c>
    </row>
    <row r="257" spans="1:9" ht="16.5" customHeight="1">
      <c r="A257" s="62"/>
      <c r="B257" s="62"/>
      <c r="D257" s="74"/>
      <c r="E257" s="210" t="s">
        <v>108</v>
      </c>
      <c r="F257" s="211"/>
      <c r="G257" s="212"/>
      <c r="H257" s="96">
        <v>30</v>
      </c>
      <c r="I257" s="98">
        <v>1681135.4</v>
      </c>
    </row>
    <row r="258" spans="1:9" ht="16.5" customHeight="1" thickBot="1">
      <c r="A258" s="62"/>
      <c r="B258" s="62"/>
      <c r="D258" s="74"/>
      <c r="E258" s="203" t="s">
        <v>109</v>
      </c>
      <c r="F258" s="204"/>
      <c r="G258" s="205"/>
      <c r="H258" s="92">
        <v>40</v>
      </c>
      <c r="I258" s="99">
        <v>1681135.4</v>
      </c>
    </row>
    <row r="259" spans="1:8" ht="15.75">
      <c r="A259" s="62"/>
      <c r="B259" s="62"/>
      <c r="C259" s="62"/>
      <c r="D259" s="62"/>
      <c r="E259" s="62"/>
      <c r="F259" s="71"/>
      <c r="G259" s="73"/>
      <c r="H259" s="73"/>
    </row>
    <row r="263" ht="14.25">
      <c r="G263" s="16"/>
    </row>
    <row r="264" ht="14.25">
      <c r="G264" s="16" t="s">
        <v>110</v>
      </c>
    </row>
    <row r="265" ht="15">
      <c r="G265" s="19"/>
    </row>
    <row r="266" ht="15.75" thickBot="1">
      <c r="I266" s="19" t="s">
        <v>111</v>
      </c>
    </row>
    <row r="267" spans="3:9" ht="30" customHeight="1">
      <c r="C267" s="162" t="s">
        <v>4</v>
      </c>
      <c r="D267" s="163"/>
      <c r="E267" s="163"/>
      <c r="F267" s="163"/>
      <c r="G267" s="163"/>
      <c r="H267" s="27" t="s">
        <v>54</v>
      </c>
      <c r="I267" s="78" t="s">
        <v>141</v>
      </c>
    </row>
    <row r="268" spans="3:9" ht="16.5" thickBot="1">
      <c r="C268" s="164">
        <v>1</v>
      </c>
      <c r="D268" s="165"/>
      <c r="E268" s="165"/>
      <c r="F268" s="165"/>
      <c r="G268" s="165"/>
      <c r="H268" s="29">
        <v>2</v>
      </c>
      <c r="I268" s="86">
        <v>3</v>
      </c>
    </row>
    <row r="269" spans="3:9" ht="21.75" customHeight="1">
      <c r="C269" s="166" t="s">
        <v>112</v>
      </c>
      <c r="D269" s="167"/>
      <c r="E269" s="167"/>
      <c r="F269" s="167"/>
      <c r="G269" s="167"/>
      <c r="H269" s="32">
        <v>10</v>
      </c>
      <c r="I269" s="111">
        <v>0</v>
      </c>
    </row>
    <row r="270" spans="3:9" ht="58.5" customHeight="1">
      <c r="C270" s="158" t="s">
        <v>113</v>
      </c>
      <c r="D270" s="159"/>
      <c r="E270" s="159"/>
      <c r="F270" s="159"/>
      <c r="G270" s="159"/>
      <c r="H270" s="21">
        <v>20</v>
      </c>
      <c r="I270" s="112">
        <v>0</v>
      </c>
    </row>
    <row r="271" spans="3:9" ht="30" customHeight="1" thickBot="1">
      <c r="C271" s="160" t="s">
        <v>114</v>
      </c>
      <c r="D271" s="161"/>
      <c r="E271" s="161"/>
      <c r="F271" s="161"/>
      <c r="G271" s="161"/>
      <c r="H271" s="29">
        <v>30</v>
      </c>
      <c r="I271" s="113">
        <f>I257</f>
        <v>1681135.4</v>
      </c>
    </row>
    <row r="272" ht="15">
      <c r="G272" s="15"/>
    </row>
    <row r="273" spans="3:8" ht="15">
      <c r="C273" s="156"/>
      <c r="D273" s="156"/>
      <c r="E273" s="156"/>
      <c r="F273" s="156"/>
      <c r="G273" s="156"/>
      <c r="H273" s="11"/>
    </row>
    <row r="274" spans="3:8" ht="15">
      <c r="C274" s="156"/>
      <c r="D274" s="156"/>
      <c r="E274" s="156"/>
      <c r="F274" s="156"/>
      <c r="G274" s="156"/>
      <c r="H274" s="11"/>
    </row>
    <row r="275" spans="3:8" ht="15">
      <c r="C275" s="156"/>
      <c r="D275" s="156"/>
      <c r="E275" s="156"/>
      <c r="F275" s="156"/>
      <c r="G275" s="156"/>
      <c r="H275" s="11"/>
    </row>
    <row r="276" spans="2:8" ht="15">
      <c r="B276" s="4" t="s">
        <v>10</v>
      </c>
      <c r="G276" s="11"/>
      <c r="H276" s="11"/>
    </row>
    <row r="277" spans="2:7" ht="24" customHeight="1">
      <c r="B277" s="2"/>
      <c r="C277" s="2"/>
      <c r="D277" s="2"/>
      <c r="F277" s="1"/>
      <c r="G277" s="89" t="s">
        <v>151</v>
      </c>
    </row>
    <row r="278" spans="2:8" ht="15">
      <c r="B278" s="109" t="s">
        <v>11</v>
      </c>
      <c r="C278" s="5"/>
      <c r="G278" s="11"/>
      <c r="H278" s="11"/>
    </row>
    <row r="279" spans="2:8" ht="15">
      <c r="B279" s="4" t="s">
        <v>12</v>
      </c>
      <c r="G279" s="11"/>
      <c r="H279" s="11"/>
    </row>
    <row r="280" spans="2:8" ht="32.25" customHeight="1">
      <c r="B280" s="38"/>
      <c r="C280" s="106" t="s">
        <v>18</v>
      </c>
      <c r="D280" s="2"/>
      <c r="F280" s="7"/>
      <c r="G280" s="11"/>
      <c r="H280" s="11"/>
    </row>
    <row r="281" spans="2:8" ht="15">
      <c r="B281" s="109" t="s">
        <v>13</v>
      </c>
      <c r="C281" s="6"/>
      <c r="G281" s="11"/>
      <c r="H281" s="11"/>
    </row>
    <row r="282" spans="2:8" ht="15">
      <c r="B282" s="108" t="s">
        <v>14</v>
      </c>
      <c r="C282" s="7"/>
      <c r="G282" s="11"/>
      <c r="H282" s="11"/>
    </row>
    <row r="283" spans="2:8" ht="29.25" customHeight="1">
      <c r="B283" s="38"/>
      <c r="C283" s="106" t="s">
        <v>15</v>
      </c>
      <c r="D283" s="2"/>
      <c r="G283" s="11"/>
      <c r="H283" s="11"/>
    </row>
    <row r="284" spans="2:8" ht="15">
      <c r="B284" s="109" t="s">
        <v>16</v>
      </c>
      <c r="C284" s="110"/>
      <c r="D284" s="37"/>
      <c r="E284" s="37"/>
      <c r="F284" s="37"/>
      <c r="G284" s="11"/>
      <c r="H284" s="11"/>
    </row>
    <row r="285" spans="2:8" ht="15">
      <c r="B285" s="107" t="s">
        <v>17</v>
      </c>
      <c r="C285" s="8"/>
      <c r="G285" s="11"/>
      <c r="H285" s="11"/>
    </row>
    <row r="286" spans="2:8" ht="15">
      <c r="B286" s="109" t="s">
        <v>145</v>
      </c>
      <c r="C286" s="9"/>
      <c r="G286" s="157"/>
      <c r="H286" s="157"/>
    </row>
    <row r="287" spans="7:8" ht="15">
      <c r="G287" s="34"/>
      <c r="H287" s="35"/>
    </row>
    <row r="289" spans="2:3" ht="12.75">
      <c r="B289" s="36" t="s">
        <v>152</v>
      </c>
      <c r="C289" s="37"/>
    </row>
  </sheetData>
  <sheetProtection/>
  <mergeCells count="374">
    <mergeCell ref="C274:G274"/>
    <mergeCell ref="C275:G275"/>
    <mergeCell ref="G286:H286"/>
    <mergeCell ref="C267:G267"/>
    <mergeCell ref="C268:G268"/>
    <mergeCell ref="C269:G269"/>
    <mergeCell ref="C270:G270"/>
    <mergeCell ref="C271:G271"/>
    <mergeCell ref="C273:G273"/>
    <mergeCell ref="E254:G254"/>
    <mergeCell ref="E255:G255"/>
    <mergeCell ref="E256:G256"/>
    <mergeCell ref="E257:G257"/>
    <mergeCell ref="E258:G258"/>
    <mergeCell ref="A249:K249"/>
    <mergeCell ref="G251:H251"/>
    <mergeCell ref="E253:G253"/>
    <mergeCell ref="O238:Q238"/>
    <mergeCell ref="B240:F240"/>
    <mergeCell ref="B241:F241"/>
    <mergeCell ref="B242:F242"/>
    <mergeCell ref="B243:F243"/>
    <mergeCell ref="A227:E227"/>
    <mergeCell ref="A233:M233"/>
    <mergeCell ref="E234:K234"/>
    <mergeCell ref="B236:F239"/>
    <mergeCell ref="G236:G239"/>
    <mergeCell ref="H236:H239"/>
    <mergeCell ref="I236:Q236"/>
    <mergeCell ref="I237:K238"/>
    <mergeCell ref="L237:Q237"/>
    <mergeCell ref="L238:N238"/>
    <mergeCell ref="A223:E223"/>
    <mergeCell ref="F223:F224"/>
    <mergeCell ref="G223:G224"/>
    <mergeCell ref="A224:E224"/>
    <mergeCell ref="A225:E225"/>
    <mergeCell ref="A226:E226"/>
    <mergeCell ref="A219:E219"/>
    <mergeCell ref="F219:F220"/>
    <mergeCell ref="G219:G220"/>
    <mergeCell ref="A220:E220"/>
    <mergeCell ref="A221:E221"/>
    <mergeCell ref="A222:E222"/>
    <mergeCell ref="H213:H215"/>
    <mergeCell ref="A214:E214"/>
    <mergeCell ref="A215:E215"/>
    <mergeCell ref="A216:E216"/>
    <mergeCell ref="A217:E217"/>
    <mergeCell ref="A218:E218"/>
    <mergeCell ref="G210:G211"/>
    <mergeCell ref="A211:E211"/>
    <mergeCell ref="A212:E212"/>
    <mergeCell ref="A213:E213"/>
    <mergeCell ref="F213:F215"/>
    <mergeCell ref="G213:G215"/>
    <mergeCell ref="A206:E206"/>
    <mergeCell ref="A207:E207"/>
    <mergeCell ref="A208:E208"/>
    <mergeCell ref="A209:E209"/>
    <mergeCell ref="A210:E210"/>
    <mergeCell ref="F210:F211"/>
    <mergeCell ref="A202:E202"/>
    <mergeCell ref="A203:E203"/>
    <mergeCell ref="A204:E204"/>
    <mergeCell ref="F204:F205"/>
    <mergeCell ref="G204:G205"/>
    <mergeCell ref="A205:E205"/>
    <mergeCell ref="A196:E196"/>
    <mergeCell ref="A197:E197"/>
    <mergeCell ref="A198:E198"/>
    <mergeCell ref="A199:E199"/>
    <mergeCell ref="A200:E200"/>
    <mergeCell ref="A201:E201"/>
    <mergeCell ref="I189:N189"/>
    <mergeCell ref="M190:N190"/>
    <mergeCell ref="A192:E192"/>
    <mergeCell ref="A193:E193"/>
    <mergeCell ref="A194:E194"/>
    <mergeCell ref="F194:F195"/>
    <mergeCell ref="G194:G195"/>
    <mergeCell ref="A195:E195"/>
    <mergeCell ref="A177:E177"/>
    <mergeCell ref="A178:E178"/>
    <mergeCell ref="A179:E179"/>
    <mergeCell ref="A183:M184"/>
    <mergeCell ref="H186:I186"/>
    <mergeCell ref="A188:E191"/>
    <mergeCell ref="F188:F191"/>
    <mergeCell ref="G188:G191"/>
    <mergeCell ref="H188:N188"/>
    <mergeCell ref="H189:H191"/>
    <mergeCell ref="A173:E173"/>
    <mergeCell ref="A174:E174"/>
    <mergeCell ref="A175:E175"/>
    <mergeCell ref="F175:F176"/>
    <mergeCell ref="G175:G176"/>
    <mergeCell ref="A176:E176"/>
    <mergeCell ref="A168:E168"/>
    <mergeCell ref="A169:E169"/>
    <mergeCell ref="A170:E170"/>
    <mergeCell ref="A171:E171"/>
    <mergeCell ref="F171:F172"/>
    <mergeCell ref="G171:G172"/>
    <mergeCell ref="A172:E172"/>
    <mergeCell ref="G162:G163"/>
    <mergeCell ref="H162:H163"/>
    <mergeCell ref="A163:E163"/>
    <mergeCell ref="A164:E164"/>
    <mergeCell ref="A165:E165"/>
    <mergeCell ref="F165:F167"/>
    <mergeCell ref="G165:G167"/>
    <mergeCell ref="H165:H167"/>
    <mergeCell ref="A166:E166"/>
    <mergeCell ref="A167:E167"/>
    <mergeCell ref="A158:E158"/>
    <mergeCell ref="A159:E159"/>
    <mergeCell ref="A160:E160"/>
    <mergeCell ref="A161:E161"/>
    <mergeCell ref="A162:E162"/>
    <mergeCell ref="F162:F163"/>
    <mergeCell ref="A154:E154"/>
    <mergeCell ref="A155:E155"/>
    <mergeCell ref="A156:E156"/>
    <mergeCell ref="F156:F157"/>
    <mergeCell ref="G156:G157"/>
    <mergeCell ref="A157:E157"/>
    <mergeCell ref="A148:E148"/>
    <mergeCell ref="A149:E149"/>
    <mergeCell ref="A150:E150"/>
    <mergeCell ref="A151:E151"/>
    <mergeCell ref="A152:E152"/>
    <mergeCell ref="A153:E153"/>
    <mergeCell ref="M142:N142"/>
    <mergeCell ref="A144:E144"/>
    <mergeCell ref="A145:E145"/>
    <mergeCell ref="A146:E146"/>
    <mergeCell ref="F146:F147"/>
    <mergeCell ref="G146:G147"/>
    <mergeCell ref="A147:E147"/>
    <mergeCell ref="A132:E132"/>
    <mergeCell ref="A133:E133"/>
    <mergeCell ref="A134:E134"/>
    <mergeCell ref="B136:M136"/>
    <mergeCell ref="A140:E143"/>
    <mergeCell ref="F140:F143"/>
    <mergeCell ref="G140:G143"/>
    <mergeCell ref="H140:N140"/>
    <mergeCell ref="H141:H143"/>
    <mergeCell ref="I141:N141"/>
    <mergeCell ref="I130:I131"/>
    <mergeCell ref="J130:J131"/>
    <mergeCell ref="K130:K131"/>
    <mergeCell ref="L130:L131"/>
    <mergeCell ref="M130:M131"/>
    <mergeCell ref="N130:N131"/>
    <mergeCell ref="A128:E128"/>
    <mergeCell ref="A129:E129"/>
    <mergeCell ref="A130:E130"/>
    <mergeCell ref="F130:F131"/>
    <mergeCell ref="G130:G131"/>
    <mergeCell ref="H130:H131"/>
    <mergeCell ref="A131:E131"/>
    <mergeCell ref="I126:I127"/>
    <mergeCell ref="J126:J127"/>
    <mergeCell ref="K126:K127"/>
    <mergeCell ref="L126:L127"/>
    <mergeCell ref="M126:M127"/>
    <mergeCell ref="N126:N127"/>
    <mergeCell ref="A124:E124"/>
    <mergeCell ref="A125:E125"/>
    <mergeCell ref="A126:E126"/>
    <mergeCell ref="F126:F127"/>
    <mergeCell ref="G126:G127"/>
    <mergeCell ref="H126:H127"/>
    <mergeCell ref="A127:E127"/>
    <mergeCell ref="L120:L122"/>
    <mergeCell ref="M120:M122"/>
    <mergeCell ref="N120:N122"/>
    <mergeCell ref="A121:E121"/>
    <mergeCell ref="A122:E122"/>
    <mergeCell ref="A123:E123"/>
    <mergeCell ref="M117:M118"/>
    <mergeCell ref="N117:N118"/>
    <mergeCell ref="A119:E119"/>
    <mergeCell ref="A120:E120"/>
    <mergeCell ref="F120:F122"/>
    <mergeCell ref="G120:G122"/>
    <mergeCell ref="H120:H122"/>
    <mergeCell ref="I120:I122"/>
    <mergeCell ref="J120:J122"/>
    <mergeCell ref="K120:K122"/>
    <mergeCell ref="H117:H118"/>
    <mergeCell ref="A118:E118"/>
    <mergeCell ref="I117:I118"/>
    <mergeCell ref="J117:J118"/>
    <mergeCell ref="K117:K118"/>
    <mergeCell ref="L117:L118"/>
    <mergeCell ref="A114:E114"/>
    <mergeCell ref="A115:E115"/>
    <mergeCell ref="A116:E116"/>
    <mergeCell ref="A117:E117"/>
    <mergeCell ref="F117:F118"/>
    <mergeCell ref="G117:G118"/>
    <mergeCell ref="K111:K112"/>
    <mergeCell ref="L111:L112"/>
    <mergeCell ref="M111:M112"/>
    <mergeCell ref="N111:N112"/>
    <mergeCell ref="A112:E112"/>
    <mergeCell ref="A113:E113"/>
    <mergeCell ref="A109:E109"/>
    <mergeCell ref="A110:E110"/>
    <mergeCell ref="A111:E111"/>
    <mergeCell ref="F111:F112"/>
    <mergeCell ref="G111:G112"/>
    <mergeCell ref="J111:J112"/>
    <mergeCell ref="A103:E103"/>
    <mergeCell ref="A104:E104"/>
    <mergeCell ref="A105:E105"/>
    <mergeCell ref="A106:E106"/>
    <mergeCell ref="A107:E107"/>
    <mergeCell ref="A108:E108"/>
    <mergeCell ref="I101:I102"/>
    <mergeCell ref="J101:J102"/>
    <mergeCell ref="K101:K102"/>
    <mergeCell ref="L101:L102"/>
    <mergeCell ref="M101:M102"/>
    <mergeCell ref="N101:N102"/>
    <mergeCell ref="A99:E99"/>
    <mergeCell ref="A100:E100"/>
    <mergeCell ref="A101:E101"/>
    <mergeCell ref="F101:F102"/>
    <mergeCell ref="G101:G102"/>
    <mergeCell ref="H101:H102"/>
    <mergeCell ref="A102:E102"/>
    <mergeCell ref="I96:N96"/>
    <mergeCell ref="I97:I98"/>
    <mergeCell ref="J97:J98"/>
    <mergeCell ref="K97:K98"/>
    <mergeCell ref="L97:L98"/>
    <mergeCell ref="M97:N97"/>
    <mergeCell ref="A89:F89"/>
    <mergeCell ref="G89:H89"/>
    <mergeCell ref="A90:F90"/>
    <mergeCell ref="G90:H90"/>
    <mergeCell ref="B92:M92"/>
    <mergeCell ref="A95:E98"/>
    <mergeCell ref="F95:F98"/>
    <mergeCell ref="G95:G98"/>
    <mergeCell ref="H95:H98"/>
    <mergeCell ref="I95:N95"/>
    <mergeCell ref="A85:F85"/>
    <mergeCell ref="G85:H85"/>
    <mergeCell ref="A86:F86"/>
    <mergeCell ref="G86:H86"/>
    <mergeCell ref="A87:F88"/>
    <mergeCell ref="G87:H88"/>
    <mergeCell ref="A82:F82"/>
    <mergeCell ref="G82:H82"/>
    <mergeCell ref="A83:F83"/>
    <mergeCell ref="G83:H83"/>
    <mergeCell ref="A84:F84"/>
    <mergeCell ref="G84:H84"/>
    <mergeCell ref="A79:F79"/>
    <mergeCell ref="G79:H79"/>
    <mergeCell ref="A80:F80"/>
    <mergeCell ref="G80:H80"/>
    <mergeCell ref="A81:F81"/>
    <mergeCell ref="G81:H81"/>
    <mergeCell ref="A76:F76"/>
    <mergeCell ref="G76:H76"/>
    <mergeCell ref="A77:F77"/>
    <mergeCell ref="G77:H77"/>
    <mergeCell ref="A78:F78"/>
    <mergeCell ref="G78:H78"/>
    <mergeCell ref="A73:F73"/>
    <mergeCell ref="G73:H73"/>
    <mergeCell ref="A74:F74"/>
    <mergeCell ref="G74:H74"/>
    <mergeCell ref="A75:F75"/>
    <mergeCell ref="G75:H75"/>
    <mergeCell ref="A70:F70"/>
    <mergeCell ref="G70:H70"/>
    <mergeCell ref="A71:F71"/>
    <mergeCell ref="G71:H71"/>
    <mergeCell ref="A72:F72"/>
    <mergeCell ref="G72:H72"/>
    <mergeCell ref="A67:F67"/>
    <mergeCell ref="G67:H67"/>
    <mergeCell ref="A68:F68"/>
    <mergeCell ref="G68:H68"/>
    <mergeCell ref="A69:F69"/>
    <mergeCell ref="G69:H69"/>
    <mergeCell ref="A64:F64"/>
    <mergeCell ref="G64:H64"/>
    <mergeCell ref="A65:F65"/>
    <mergeCell ref="G65:H65"/>
    <mergeCell ref="A66:F66"/>
    <mergeCell ref="G66:H66"/>
    <mergeCell ref="A61:F61"/>
    <mergeCell ref="G61:H61"/>
    <mergeCell ref="A62:F62"/>
    <mergeCell ref="G62:H62"/>
    <mergeCell ref="A63:F63"/>
    <mergeCell ref="G63:H63"/>
    <mergeCell ref="A58:F58"/>
    <mergeCell ref="G58:H58"/>
    <mergeCell ref="A59:F59"/>
    <mergeCell ref="G59:H59"/>
    <mergeCell ref="A60:F60"/>
    <mergeCell ref="G60:H60"/>
    <mergeCell ref="A55:F55"/>
    <mergeCell ref="G55:H55"/>
    <mergeCell ref="A56:F56"/>
    <mergeCell ref="G56:H56"/>
    <mergeCell ref="A57:F57"/>
    <mergeCell ref="G57:H57"/>
    <mergeCell ref="A52:F52"/>
    <mergeCell ref="G52:H52"/>
    <mergeCell ref="A53:F53"/>
    <mergeCell ref="G53:H53"/>
    <mergeCell ref="A54:F54"/>
    <mergeCell ref="G54:H54"/>
    <mergeCell ref="A49:F49"/>
    <mergeCell ref="G49:H49"/>
    <mergeCell ref="A50:F50"/>
    <mergeCell ref="G50:H50"/>
    <mergeCell ref="A51:F51"/>
    <mergeCell ref="G51:H51"/>
    <mergeCell ref="A46:F46"/>
    <mergeCell ref="G46:H46"/>
    <mergeCell ref="A47:F47"/>
    <mergeCell ref="G47:H47"/>
    <mergeCell ref="A48:F48"/>
    <mergeCell ref="G48:H48"/>
    <mergeCell ref="A43:F43"/>
    <mergeCell ref="G43:H43"/>
    <mergeCell ref="A44:F44"/>
    <mergeCell ref="G44:H44"/>
    <mergeCell ref="A45:F45"/>
    <mergeCell ref="G45:H45"/>
    <mergeCell ref="A40:F40"/>
    <mergeCell ref="G40:H40"/>
    <mergeCell ref="A41:F41"/>
    <mergeCell ref="G41:H41"/>
    <mergeCell ref="A42:F42"/>
    <mergeCell ref="G42:H42"/>
    <mergeCell ref="A37:F37"/>
    <mergeCell ref="G37:H37"/>
    <mergeCell ref="A38:F38"/>
    <mergeCell ref="G38:H38"/>
    <mergeCell ref="A39:F39"/>
    <mergeCell ref="G39:H39"/>
    <mergeCell ref="A34:F34"/>
    <mergeCell ref="G34:H34"/>
    <mergeCell ref="A35:F35"/>
    <mergeCell ref="G35:H35"/>
    <mergeCell ref="A36:F36"/>
    <mergeCell ref="G36:H36"/>
    <mergeCell ref="D10:J10"/>
    <mergeCell ref="E11:J11"/>
    <mergeCell ref="E12:J12"/>
    <mergeCell ref="F13:J13"/>
    <mergeCell ref="A33:F33"/>
    <mergeCell ref="G33:H33"/>
    <mergeCell ref="G1:G7"/>
    <mergeCell ref="H1:N1"/>
    <mergeCell ref="H2:J2"/>
    <mergeCell ref="H3:J3"/>
    <mergeCell ref="H4:J4"/>
    <mergeCell ref="H5:I5"/>
    <mergeCell ref="J5:K5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6" manualBreakCount="6">
    <brk id="45" max="255" man="1"/>
    <brk id="91" max="255" man="1"/>
    <brk id="135" max="255" man="1"/>
    <brk id="182" max="255" man="1"/>
    <brk id="232" max="255" man="1"/>
    <brk id="26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Изофатенко Людмила Петровна</cp:lastModifiedBy>
  <cp:lastPrinted>2017-06-19T23:34:33Z</cp:lastPrinted>
  <dcterms:created xsi:type="dcterms:W3CDTF">1996-10-08T23:32:33Z</dcterms:created>
  <dcterms:modified xsi:type="dcterms:W3CDTF">2017-06-19T23:34:44Z</dcterms:modified>
  <cp:category/>
  <cp:version/>
  <cp:contentType/>
  <cp:contentStatus/>
</cp:coreProperties>
</file>